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Consulting\Bystřice\Přílohy k Strategii\"/>
    </mc:Choice>
  </mc:AlternateContent>
  <xr:revisionPtr revIDLastSave="0" documentId="13_ncr:1_{0710D271-FC01-46BB-AE21-66036A037780}" xr6:coauthVersionLast="45" xr6:coauthVersionMax="45" xr10:uidLastSave="{00000000-0000-0000-0000-000000000000}"/>
  <bookViews>
    <workbookView xWindow="-28920" yWindow="-120" windowWidth="29040" windowHeight="15840" xr2:uid="{FB2995FC-56DC-46FF-A124-5E64CD4C46CF}"/>
  </bookViews>
  <sheets>
    <sheet name="Srovnání s okolními městy" sheetId="2" r:id="rId1"/>
    <sheet name="Obyvatelstvo" sheetId="1" r:id="rId2"/>
    <sheet name="Bydlení" sheetId="4" r:id="rId3"/>
    <sheet name="Doprava" sheetId="5" r:id="rId4"/>
    <sheet name="Ekonomika" sheetId="6" r:id="rId5"/>
    <sheet name="Zdravotní a sociální péče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6" l="1"/>
  <c r="D20" i="5" l="1"/>
  <c r="D19" i="5"/>
  <c r="D15" i="5"/>
  <c r="D14" i="5"/>
  <c r="D8" i="5"/>
  <c r="D7" i="5"/>
  <c r="D6" i="5"/>
  <c r="D5" i="5"/>
  <c r="D4" i="5"/>
  <c r="D3" i="5"/>
  <c r="D2" i="5"/>
  <c r="D39" i="6"/>
  <c r="D38" i="6"/>
  <c r="D37" i="6"/>
  <c r="D36" i="6"/>
  <c r="D35" i="6"/>
  <c r="D34" i="6"/>
  <c r="D33" i="6"/>
  <c r="H18" i="6"/>
  <c r="G18" i="6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8" i="6"/>
  <c r="H8" i="6" s="1"/>
  <c r="G7" i="6"/>
  <c r="H7" i="6" s="1"/>
  <c r="G6" i="6"/>
  <c r="H6" i="6" s="1"/>
  <c r="G5" i="6"/>
  <c r="H5" i="6" s="1"/>
  <c r="G4" i="6"/>
  <c r="H4" i="6" s="1"/>
  <c r="H3" i="6"/>
  <c r="G2" i="6"/>
  <c r="H2" i="6" s="1"/>
  <c r="G39" i="7"/>
  <c r="F39" i="7"/>
  <c r="H39" i="7" s="1"/>
  <c r="G38" i="7"/>
  <c r="H38" i="7" s="1"/>
  <c r="F38" i="7"/>
  <c r="G37" i="7"/>
  <c r="F37" i="7"/>
  <c r="H37" i="7" s="1"/>
  <c r="G36" i="7"/>
  <c r="F36" i="7"/>
  <c r="H36" i="7" s="1"/>
  <c r="H35" i="7"/>
  <c r="G35" i="7"/>
  <c r="F35" i="7"/>
  <c r="G34" i="7"/>
  <c r="F34" i="7"/>
  <c r="H34" i="7" s="1"/>
  <c r="G33" i="7"/>
  <c r="F33" i="7"/>
  <c r="H33" i="7" s="1"/>
  <c r="H29" i="7"/>
  <c r="G29" i="7"/>
  <c r="F29" i="7"/>
  <c r="G28" i="7"/>
  <c r="F28" i="7"/>
  <c r="H28" i="7" s="1"/>
  <c r="G27" i="7"/>
  <c r="H27" i="7" s="1"/>
  <c r="F27" i="7"/>
  <c r="G26" i="7"/>
  <c r="F26" i="7"/>
  <c r="H26" i="7" s="1"/>
  <c r="G25" i="7"/>
  <c r="F25" i="7"/>
  <c r="H25" i="7" s="1"/>
  <c r="H24" i="7"/>
  <c r="G24" i="7"/>
  <c r="F24" i="7"/>
  <c r="G23" i="7"/>
  <c r="F23" i="7"/>
  <c r="H23" i="7" s="1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39" i="4"/>
  <c r="J39" i="4"/>
  <c r="I39" i="4"/>
  <c r="H39" i="4"/>
  <c r="G39" i="4"/>
  <c r="F39" i="4"/>
  <c r="E39" i="4"/>
  <c r="D39" i="4"/>
  <c r="C39" i="4"/>
  <c r="B39" i="4"/>
  <c r="K38" i="4"/>
  <c r="J38" i="4"/>
  <c r="I38" i="4"/>
  <c r="H38" i="4"/>
  <c r="G38" i="4"/>
  <c r="F38" i="4"/>
  <c r="E38" i="4"/>
  <c r="D38" i="4"/>
  <c r="C38" i="4"/>
  <c r="B38" i="4"/>
  <c r="K37" i="4"/>
  <c r="J37" i="4"/>
  <c r="I37" i="4"/>
  <c r="H37" i="4"/>
  <c r="G37" i="4"/>
  <c r="F37" i="4"/>
  <c r="E37" i="4"/>
  <c r="D37" i="4"/>
  <c r="C37" i="4"/>
  <c r="B37" i="4"/>
  <c r="L8" i="4"/>
  <c r="M8" i="4" s="1"/>
  <c r="L7" i="4"/>
  <c r="M7" i="4" s="1"/>
  <c r="L6" i="4"/>
  <c r="M6" i="4" s="1"/>
  <c r="L5" i="4"/>
  <c r="M5" i="4" s="1"/>
  <c r="L4" i="4"/>
  <c r="M4" i="4" s="1"/>
  <c r="L3" i="4"/>
  <c r="M3" i="4" s="1"/>
  <c r="L2" i="4"/>
  <c r="M2" i="4" s="1"/>
  <c r="L23" i="1"/>
  <c r="L24" i="1"/>
  <c r="L25" i="1"/>
  <c r="L26" i="1"/>
  <c r="L27" i="1"/>
  <c r="L28" i="1"/>
  <c r="L29" i="1"/>
</calcChain>
</file>

<file path=xl/sharedStrings.xml><?xml version="1.0" encoding="utf-8"?>
<sst xmlns="http://schemas.openxmlformats.org/spreadsheetml/2006/main" count="346" uniqueCount="107">
  <si>
    <t>Strategický plán</t>
  </si>
  <si>
    <t>2021 - 2030</t>
  </si>
  <si>
    <t>Příloha č. 7: Fragmenty srovnání s okolními městy</t>
  </si>
  <si>
    <t>Zdroj: http://www.obcepro.cz/obce</t>
  </si>
  <si>
    <t>Mnichovice</t>
  </si>
  <si>
    <t>Sedlčany</t>
  </si>
  <si>
    <t>Sázava</t>
  </si>
  <si>
    <t>Jílové u Prahy</t>
  </si>
  <si>
    <t>Týnec nad Sázavou</t>
  </si>
  <si>
    <t>Votice</t>
  </si>
  <si>
    <t>Bystřice</t>
  </si>
  <si>
    <t>Počet míst</t>
  </si>
  <si>
    <t>Počet</t>
  </si>
  <si>
    <t>Domovy pro seniory</t>
  </si>
  <si>
    <t>Zdroj: https://monitor.statnipokladna.cz/</t>
  </si>
  <si>
    <t>Počet obyvatel 2018</t>
  </si>
  <si>
    <t>Počet obyvatel 2017</t>
  </si>
  <si>
    <t>Saldo příjmů a výdajů</t>
  </si>
  <si>
    <t>Kapitálové výdaje</t>
  </si>
  <si>
    <t>Na obyvatele</t>
  </si>
  <si>
    <t>Průměr</t>
  </si>
  <si>
    <t>Daňové příjmy v tisících</t>
  </si>
  <si>
    <t>Naplněnost průměr</t>
  </si>
  <si>
    <t>Naplněnost 2017</t>
  </si>
  <si>
    <t>Naplněnost 2018</t>
  </si>
  <si>
    <t>Kapacita</t>
  </si>
  <si>
    <t>Počet ZŠ</t>
  </si>
  <si>
    <t>Počet dětí v ZŠ</t>
  </si>
  <si>
    <t>Počet MŠ</t>
  </si>
  <si>
    <t>Počet dětí v MŠ</t>
  </si>
  <si>
    <t>Počet lékáren</t>
  </si>
  <si>
    <t>Ordinace specialisty</t>
  </si>
  <si>
    <t xml:space="preserve">Ordinace gynekologa </t>
  </si>
  <si>
    <t>Ordinace stomatologa</t>
  </si>
  <si>
    <t>Ordinace praktického lékaře pro děti a dorost</t>
  </si>
  <si>
    <t>Ordinace praktického lékaře</t>
  </si>
  <si>
    <t>Zdravotnictví</t>
  </si>
  <si>
    <t>7,82 (5,4)</t>
  </si>
  <si>
    <t>Kraj</t>
  </si>
  <si>
    <t xml:space="preserve">Počet exekucí na jednoho </t>
  </si>
  <si>
    <t>Podíl osob v exekuci</t>
  </si>
  <si>
    <t>Exekuce</t>
  </si>
  <si>
    <t>počet restaurací</t>
  </si>
  <si>
    <t>Počet supermarketů</t>
  </si>
  <si>
    <t>Služby</t>
  </si>
  <si>
    <t>Index podnikatelské aktivity</t>
  </si>
  <si>
    <t>Počet byvatel ve věku 15-64</t>
  </si>
  <si>
    <t xml:space="preserve">Počet ekonom subjektů </t>
  </si>
  <si>
    <t>Podíl podnikatelských subjektů</t>
  </si>
  <si>
    <t>30 min</t>
  </si>
  <si>
    <t>64 min</t>
  </si>
  <si>
    <t>43 min</t>
  </si>
  <si>
    <t>39 min</t>
  </si>
  <si>
    <t>Zelených ploch (parků)</t>
  </si>
  <si>
    <t>46 min</t>
  </si>
  <si>
    <t>Mobiliáře (laviček, odpadkových košů...)</t>
  </si>
  <si>
    <t>55 min</t>
  </si>
  <si>
    <t>Sportovních hřišť</t>
  </si>
  <si>
    <t>44 min</t>
  </si>
  <si>
    <t>Je třeba opravy</t>
  </si>
  <si>
    <t xml:space="preserve">Je třeba rozšířit </t>
  </si>
  <si>
    <t>Uspokojivý</t>
  </si>
  <si>
    <t>Doba dostupnosti na Václavské náměstí 12:00</t>
  </si>
  <si>
    <t>38 min</t>
  </si>
  <si>
    <t>88 min</t>
  </si>
  <si>
    <t>85 min</t>
  </si>
  <si>
    <t>48 min</t>
  </si>
  <si>
    <t>58 min</t>
  </si>
  <si>
    <t>61 min</t>
  </si>
  <si>
    <t>45 min</t>
  </si>
  <si>
    <t>Průměrná doba přepravy</t>
  </si>
  <si>
    <t xml:space="preserve">Počet spojů s max 1 přestupem do  Praha  6:00-8:00 ve všední den </t>
  </si>
  <si>
    <t xml:space="preserve">Zdroj: https://geoportal.mzcr.cz/shm/ </t>
  </si>
  <si>
    <t xml:space="preserve">Bez ohrožení hlukem </t>
  </si>
  <si>
    <t>Podíl obyvatel ohrožených hlukem</t>
  </si>
  <si>
    <t>Počet obyvatel k 2017</t>
  </si>
  <si>
    <t>Počet osob v pásmu nad 40 db Noc</t>
  </si>
  <si>
    <t>Hluk</t>
  </si>
  <si>
    <t>Zdroj: http://scitani2016.rsd.cz/pages/map/default.aspx</t>
  </si>
  <si>
    <t>Součet všech vozidel projíždející centrem města ve všední den</t>
  </si>
  <si>
    <t>Z toho Kamionová doprava %</t>
  </si>
  <si>
    <t>Z toho Kamionová doprava</t>
  </si>
  <si>
    <t>Součet všech vozidel projíždející centrem města ve všední den (voz/den)</t>
  </si>
  <si>
    <t>Počet obyvatel</t>
  </si>
  <si>
    <t>Počet nových bytů na 1000 obyvatel</t>
  </si>
  <si>
    <t>Byty celkem dle SLDB</t>
  </si>
  <si>
    <t>Jílové u P.</t>
  </si>
  <si>
    <t>Týnec n. Sáz.</t>
  </si>
  <si>
    <t xml:space="preserve">Podíl bytů postavených v letech 2010-2019 na celkových bytech </t>
  </si>
  <si>
    <t>Součet</t>
  </si>
  <si>
    <t>Dokončené byty</t>
  </si>
  <si>
    <t>Přírustek stěhováním  na 1000 obyvatel</t>
  </si>
  <si>
    <t xml:space="preserve">Index stáří </t>
  </si>
  <si>
    <t>Celkový přírůstek na 1000 obyvatel</t>
  </si>
  <si>
    <t>Sloupec1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</si>
  <si>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</si>
  <si>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</si>
  <si>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</si>
  <si>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</si>
  <si>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</si>
  <si>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</si>
  <si>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</si>
  <si>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</si>
  <si>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</si>
  <si>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</si>
  <si>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Sloupec2</t>
  </si>
  <si>
    <t>Obec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</si>
</sst>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_-* #,##0\ _K_č_-;\-* #,##0\ _K_č_-;_-* &quot;-&quot;??\ _K_č_-;_-@_-"/>
    <numFmt numFmtId="166" formatCode="_-* #,##0.000\ _K_č_-;\-* #,##0.000\ _K_č_-;_-* &quot;-&quot;??\ _K_č_-;_-@_-"/>
    <numFmt numFmtId="167" formatCode="0.0"/>
    <numFmt numFmtId="168" formatCode="###,##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</font>
    <font>
      <sz val="12"/>
      <color theme="1"/>
      <name val="Calibri"/>
    </font>
    <font>
      <sz val="12"/>
      <color theme="0"/>
      <name val="Calibri"/>
    </font>
    <font>
      <b/>
      <sz val="48"/>
      <color theme="0"/>
      <name val="Skolar sans latn"/>
    </font>
    <font>
      <sz val="12"/>
      <name val="Arial"/>
    </font>
    <font>
      <b/>
      <sz val="36"/>
      <color theme="0"/>
      <name val="Skolar sans latn"/>
    </font>
    <font>
      <sz val="12"/>
      <color rgb="FF000000"/>
      <name val="Calibri"/>
    </font>
    <font>
      <b/>
      <sz val="16"/>
      <color rgb="FF0019FF"/>
      <name val="Calibri"/>
    </font>
    <font>
      <b/>
      <sz val="10"/>
      <color rgb="FF333333"/>
      <name val="Tahoma"/>
      <family val="2"/>
      <charset val="238"/>
    </font>
    <font>
      <b/>
      <sz val="9.5"/>
      <color theme="1"/>
      <name val="Verdana"/>
      <family val="2"/>
      <charset val="238"/>
    </font>
    <font>
      <sz val="9.5"/>
      <color theme="1"/>
      <name val="Verdana"/>
      <family val="2"/>
      <charset val="238"/>
    </font>
    <font>
      <b/>
      <sz val="22"/>
      <color theme="0"/>
      <name val="Skolar sans latn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19FF"/>
        <bgColor rgb="FF0019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1" applyFont="1"/>
    <xf numFmtId="0" fontId="3" fillId="0" borderId="0" xfId="1"/>
    <xf numFmtId="0" fontId="5" fillId="2" borderId="0" xfId="1" applyFont="1" applyFill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165" fontId="0" fillId="0" borderId="2" xfId="2" applyNumberFormat="1" applyFont="1" applyBorder="1"/>
    <xf numFmtId="0" fontId="0" fillId="0" borderId="2" xfId="0" applyBorder="1" applyAlignment="1">
      <alignment wrapText="1"/>
    </xf>
    <xf numFmtId="165" fontId="0" fillId="0" borderId="0" xfId="0" applyNumberFormat="1"/>
    <xf numFmtId="1" fontId="0" fillId="0" borderId="2" xfId="0" applyNumberFormat="1" applyBorder="1"/>
    <xf numFmtId="0" fontId="0" fillId="0" borderId="2" xfId="0" applyBorder="1" applyAlignment="1">
      <alignment horizontal="left" wrapText="1"/>
    </xf>
    <xf numFmtId="0" fontId="11" fillId="0" borderId="0" xfId="0" applyFont="1"/>
    <xf numFmtId="0" fontId="0" fillId="0" borderId="3" xfId="0" applyBorder="1"/>
    <xf numFmtId="9" fontId="12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167" fontId="0" fillId="0" borderId="2" xfId="0" applyNumberFormat="1" applyBorder="1"/>
    <xf numFmtId="0" fontId="0" fillId="0" borderId="0" xfId="0" applyAlignment="1">
      <alignment horizontal="center" vertical="center"/>
    </xf>
    <xf numFmtId="167" fontId="2" fillId="0" borderId="0" xfId="0" applyNumberFormat="1" applyFont="1"/>
    <xf numFmtId="168" fontId="2" fillId="0" borderId="0" xfId="0" applyNumberFormat="1" applyFont="1"/>
    <xf numFmtId="168" fontId="0" fillId="0" borderId="6" xfId="0" applyNumberFormat="1" applyBorder="1" applyAlignment="1">
      <alignment horizontal="right" vertical="center" wrapText="1"/>
    </xf>
    <xf numFmtId="168" fontId="0" fillId="0" borderId="2" xfId="0" applyNumberFormat="1" applyBorder="1" applyAlignment="1">
      <alignment horizontal="right" vertical="center" wrapText="1"/>
    </xf>
    <xf numFmtId="2" fontId="0" fillId="0" borderId="0" xfId="0" applyNumberFormat="1" applyAlignment="1">
      <alignment horizontal="left" indent="3"/>
    </xf>
    <xf numFmtId="167" fontId="0" fillId="0" borderId="0" xfId="0" applyNumberFormat="1"/>
    <xf numFmtId="2" fontId="0" fillId="0" borderId="0" xfId="0" applyNumberFormat="1"/>
    <xf numFmtId="0" fontId="0" fillId="0" borderId="0" xfId="0" applyAlignme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wrapText="1"/>
    </xf>
    <xf numFmtId="167" fontId="0" fillId="0" borderId="3" xfId="0" applyNumberFormat="1" applyBorder="1"/>
    <xf numFmtId="0" fontId="0" fillId="0" borderId="8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0" borderId="13" xfId="0" applyNumberFormat="1" applyBorder="1"/>
    <xf numFmtId="167" fontId="0" fillId="0" borderId="11" xfId="0" applyNumberFormat="1" applyBorder="1"/>
    <xf numFmtId="0" fontId="13" fillId="0" borderId="4" xfId="0" applyFont="1" applyBorder="1" applyAlignment="1">
      <alignment vertical="center" wrapText="1"/>
    </xf>
    <xf numFmtId="9" fontId="12" fillId="0" borderId="14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9" fontId="12" fillId="0" borderId="15" xfId="0" applyNumberFormat="1" applyFont="1" applyBorder="1" applyAlignment="1">
      <alignment vertical="center" wrapText="1"/>
    </xf>
    <xf numFmtId="9" fontId="12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2" xfId="0" applyBorder="1" applyAlignment="1"/>
    <xf numFmtId="167" fontId="0" fillId="0" borderId="2" xfId="0" applyNumberFormat="1" applyBorder="1" applyAlignment="1"/>
    <xf numFmtId="0" fontId="0" fillId="0" borderId="13" xfId="0" applyBorder="1" applyAlignment="1"/>
    <xf numFmtId="167" fontId="0" fillId="0" borderId="13" xfId="0" applyNumberFormat="1" applyBorder="1" applyAlignmen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6" fontId="0" fillId="0" borderId="3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12" xfId="0" applyBorder="1"/>
    <xf numFmtId="4" fontId="0" fillId="0" borderId="13" xfId="0" applyNumberFormat="1" applyBorder="1"/>
    <xf numFmtId="165" fontId="0" fillId="0" borderId="13" xfId="2" applyNumberFormat="1" applyFont="1" applyBorder="1"/>
    <xf numFmtId="166" fontId="0" fillId="0" borderId="11" xfId="0" applyNumberFormat="1" applyBorder="1"/>
    <xf numFmtId="0" fontId="0" fillId="0" borderId="12" xfId="0" applyBorder="1" applyAlignment="1">
      <alignment horizontal="center" wrapText="1"/>
    </xf>
    <xf numFmtId="165" fontId="0" fillId="0" borderId="9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165" fontId="0" fillId="0" borderId="2" xfId="2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0" fontId="0" fillId="0" borderId="10" xfId="0" applyBorder="1" applyAlignment="1">
      <alignment wrapText="1"/>
    </xf>
    <xf numFmtId="4" fontId="0" fillId="0" borderId="13" xfId="0" applyNumberFormat="1" applyBorder="1" applyAlignment="1">
      <alignment wrapText="1"/>
    </xf>
    <xf numFmtId="165" fontId="0" fillId="0" borderId="13" xfId="2" applyNumberFormat="1" applyFont="1" applyBorder="1" applyAlignment="1">
      <alignment wrapText="1"/>
    </xf>
    <xf numFmtId="166" fontId="0" fillId="0" borderId="11" xfId="0" applyNumberForma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4" fontId="0" fillId="0" borderId="13" xfId="0" applyNumberFormat="1" applyBorder="1" applyAlignment="1">
      <alignment horizontal="left"/>
    </xf>
    <xf numFmtId="4" fontId="0" fillId="0" borderId="11" xfId="0" applyNumberFormat="1" applyBorder="1" applyAlignment="1">
      <alignment horizontal="left"/>
    </xf>
    <xf numFmtId="2" fontId="0" fillId="0" borderId="3" xfId="0" applyNumberFormat="1" applyBorder="1"/>
    <xf numFmtId="2" fontId="0" fillId="0" borderId="11" xfId="0" applyNumberFormat="1" applyBorder="1"/>
    <xf numFmtId="0" fontId="0" fillId="0" borderId="3" xfId="0" applyBorder="1" applyAlignment="1"/>
    <xf numFmtId="1" fontId="0" fillId="0" borderId="3" xfId="0" applyNumberFormat="1" applyBorder="1"/>
    <xf numFmtId="1" fontId="0" fillId="0" borderId="13" xfId="0" applyNumberFormat="1" applyBorder="1"/>
    <xf numFmtId="1" fontId="0" fillId="0" borderId="11" xfId="0" applyNumberFormat="1" applyBorder="1"/>
    <xf numFmtId="0" fontId="0" fillId="0" borderId="11" xfId="0" applyBorder="1" applyAlignment="1">
      <alignment wrapText="1"/>
    </xf>
    <xf numFmtId="0" fontId="6" fillId="2" borderId="0" xfId="1" applyFont="1" applyFill="1" applyAlignment="1">
      <alignment horizontal="center"/>
    </xf>
    <xf numFmtId="0" fontId="7" fillId="0" borderId="0" xfId="1" applyFont="1"/>
    <xf numFmtId="0" fontId="14" fillId="2" borderId="0" xfId="1" applyFont="1" applyFill="1" applyAlignment="1">
      <alignment horizontal="center"/>
    </xf>
    <xf numFmtId="0" fontId="15" fillId="0" borderId="0" xfId="1" applyFont="1"/>
    <xf numFmtId="0" fontId="8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3" fillId="0" borderId="0" xfId="1"/>
    <xf numFmtId="17" fontId="10" fillId="0" borderId="0" xfId="1" applyNumberFormat="1" applyFont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3">
    <cellStyle name="Čárka 2" xfId="2" xr:uid="{820696B6-F695-40B5-8DD5-228E305A8E73}"/>
    <cellStyle name="Normální" xfId="0" builtinId="0"/>
    <cellStyle name="Normální 3" xfId="1" xr:uid="{9DDF8E13-11B3-4EDB-8551-C13D8825A1A2}"/>
  </cellStyles>
  <dxfs count="193">
    <dxf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numFmt numFmtId="1" formatCode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" formatCode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right style="thin">
          <color auto="1"/>
        </right>
        <bottom style="thin">
          <color auto="1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4" formatCode="#,##0.00"/>
      <alignment horizontal="left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4" formatCode="#,##0.00"/>
      <alignment horizontal="lef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textRotation="0" indent="0" justifyLastLine="0" shrinkToFit="0" readingOrder="0"/>
    </dxf>
    <dxf>
      <border outline="0">
        <bottom style="thin">
          <color auto="1"/>
        </bottom>
      </border>
    </dxf>
    <dxf>
      <alignment horizontal="left" textRotation="0" indent="0" justifyLastLine="0" shrinkToFit="0" readingOrder="0"/>
    </dxf>
    <dxf>
      <numFmt numFmtId="166" formatCode="_-* #,##0.000\ _K_č_-;\-* #,##0.000\ _K_č_-;_-* &quot;-&quot;??\ _K_č_-;_-@_-"/>
      <alignment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_K_č_-;\-* #,##0\ _K_č_-;_-* &quot;-&quot;??\ _K_č_-;_-@_-"/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6" formatCode="_-* #,##0.000\ _K_č_-;\-* #,##0.000\ _K_č_-;_-* &quot;-&quot;??\ _K_č_-;_-@_-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_K_č_-;\-* #,##0\ _K_č_-;_-* &quot;-&quot;??\ _K_č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4" formatCode="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4" formatCode="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4" formatCode="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left" vertical="bottom" textRotation="0" wrapText="1" indent="0" justifyLastLine="0" shrinkToFit="0" readingOrder="0"/>
    </dxf>
    <dxf>
      <numFmt numFmtId="167" formatCode="0.0"/>
      <alignment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textRotation="0" wrapText="0" indent="0" justifyLastLine="0" shrinkToFit="0" readingOrder="0"/>
    </dxf>
    <dxf>
      <numFmt numFmtId="167" formatCode="0.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charset val="238"/>
        <scheme val="none"/>
      </font>
      <numFmt numFmtId="13" formatCode="0%"/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charset val="238"/>
        <scheme val="none"/>
      </font>
      <numFmt numFmtId="13" formatCode="0%"/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charset val="238"/>
        <scheme val="none"/>
      </font>
      <numFmt numFmtId="13" formatCode="0%"/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charset val="238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7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8" formatCode="###,##0"/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</dxf>
    <dxf>
      <numFmt numFmtId="167" formatCode="0.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alignment horizontal="center" vertical="center" textRotation="0" wrapText="0" indent="0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numFmt numFmtId="2" formatCode="0.00"/>
      <alignment horizontal="left" vertical="bottom" textRotation="0" wrapText="0" indent="3" justifyLastLine="0" shrinkToFit="0" readingOrder="0"/>
    </dxf>
    <dxf>
      <alignment horizontal="left" vertical="bottom" textRotation="0" wrapText="0" indent="3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B00"/>
      <color rgb="FFFF0000"/>
      <color rgb="FF0019FF"/>
      <color rgb="FF001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Přírustek stěhováním  na 1000 obyvatel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2365289711666125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Obyvatelstvo!$A$3</c:f>
              <c:strCache>
                <c:ptCount val="1"/>
                <c:pt idx="0">
                  <c:v>Bystřice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Obyvatelstvo!$B$3:$K$3</c:f>
              <c:numCache>
                <c:formatCode>0.00</c:formatCode>
                <c:ptCount val="10"/>
                <c:pt idx="0">
                  <c:v>7.1309721892084621</c:v>
                </c:pt>
                <c:pt idx="1">
                  <c:v>23.272050267628579</c:v>
                </c:pt>
                <c:pt idx="2">
                  <c:v>-1.6114180478821363</c:v>
                </c:pt>
                <c:pt idx="3">
                  <c:v>-2.0703933747412009</c:v>
                </c:pt>
                <c:pt idx="4">
                  <c:v>-5.3068758652514996</c:v>
                </c:pt>
                <c:pt idx="5">
                  <c:v>2.5328114206769512</c:v>
                </c:pt>
                <c:pt idx="6">
                  <c:v>0.45903144365389031</c:v>
                </c:pt>
                <c:pt idx="7">
                  <c:v>8.9820359281437128</c:v>
                </c:pt>
                <c:pt idx="8">
                  <c:v>12.542759407069555</c:v>
                </c:pt>
                <c:pt idx="9">
                  <c:v>12.86101083032491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F-4AAD-AED9-2873FA67FB6C}"/>
            </c:ext>
          </c:extLst>
        </c:ser>
        <c:ser>
          <c:idx val="2"/>
          <c:order val="1"/>
          <c:tx>
            <c:strRef>
              <c:f>Obyvatelstvo!$A$4</c:f>
              <c:strCache>
                <c:ptCount val="1"/>
                <c:pt idx="0">
                  <c:v>Votice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Obyvatelstvo!$B$4:$K$4</c:f>
              <c:numCache>
                <c:formatCode>0.00</c:formatCode>
                <c:ptCount val="10"/>
                <c:pt idx="0">
                  <c:v>-3.0681569143107605</c:v>
                </c:pt>
                <c:pt idx="1">
                  <c:v>3.7109801353416283</c:v>
                </c:pt>
                <c:pt idx="2">
                  <c:v>2.6143790849673203</c:v>
                </c:pt>
                <c:pt idx="3">
                  <c:v>-2.3975588491717525</c:v>
                </c:pt>
                <c:pt idx="4">
                  <c:v>-0.43497172683775553</c:v>
                </c:pt>
                <c:pt idx="5">
                  <c:v>-2.4054231357970699</c:v>
                </c:pt>
                <c:pt idx="6">
                  <c:v>4.5921714410671335</c:v>
                </c:pt>
                <c:pt idx="7">
                  <c:v>12.826086956521738</c:v>
                </c:pt>
                <c:pt idx="8">
                  <c:v>-6.2961354754667829</c:v>
                </c:pt>
                <c:pt idx="9">
                  <c:v>-3.4858387799564272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F-4AAD-AED9-2873FA67FB6C}"/>
            </c:ext>
          </c:extLst>
        </c:ser>
        <c:ser>
          <c:idx val="3"/>
          <c:order val="2"/>
          <c:tx>
            <c:strRef>
              <c:f>Obyvatelstvo!$A$5</c:f>
              <c:strCache>
                <c:ptCount val="1"/>
                <c:pt idx="0">
                  <c:v>Týnec nad Sázavou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Obyvatelstvo!$B$5:$K$5</c:f>
              <c:numCache>
                <c:formatCode>0.00</c:formatCode>
                <c:ptCount val="10"/>
                <c:pt idx="0">
                  <c:v>9.0925622840516453</c:v>
                </c:pt>
                <c:pt idx="1">
                  <c:v>12.173290368779091</c:v>
                </c:pt>
                <c:pt idx="2">
                  <c:v>-3.5739814152966405</c:v>
                </c:pt>
                <c:pt idx="3">
                  <c:v>6.0703445813247638</c:v>
                </c:pt>
                <c:pt idx="4">
                  <c:v>2.8500178126113287</c:v>
                </c:pt>
                <c:pt idx="5">
                  <c:v>12.391573729863692</c:v>
                </c:pt>
                <c:pt idx="6">
                  <c:v>-2.4608894357532081</c:v>
                </c:pt>
                <c:pt idx="7">
                  <c:v>1.2295801861935711</c:v>
                </c:pt>
                <c:pt idx="8">
                  <c:v>9.1084252933963921</c:v>
                </c:pt>
                <c:pt idx="9">
                  <c:v>5.4167394723047355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F-4AAD-AED9-2873FA67FB6C}"/>
            </c:ext>
          </c:extLst>
        </c:ser>
        <c:ser>
          <c:idx val="4"/>
          <c:order val="3"/>
          <c:tx>
            <c:strRef>
              <c:f>Obyvatelstvo!$A$6</c:f>
              <c:strCache>
                <c:ptCount val="1"/>
                <c:pt idx="0">
                  <c:v>Jílové u Prahy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Obyvatelstvo!$B$6:$K$6</c:f>
              <c:numCache>
                <c:formatCode>0.00</c:formatCode>
                <c:ptCount val="10"/>
                <c:pt idx="0">
                  <c:v>20.100000000000001</c:v>
                </c:pt>
                <c:pt idx="1">
                  <c:v>18.5</c:v>
                </c:pt>
                <c:pt idx="2">
                  <c:v>11.1</c:v>
                </c:pt>
                <c:pt idx="3">
                  <c:v>7.4</c:v>
                </c:pt>
                <c:pt idx="4">
                  <c:v>13.2</c:v>
                </c:pt>
                <c:pt idx="5">
                  <c:v>21</c:v>
                </c:pt>
                <c:pt idx="6">
                  <c:v>17.8</c:v>
                </c:pt>
                <c:pt idx="7">
                  <c:v>9.4</c:v>
                </c:pt>
                <c:pt idx="8">
                  <c:v>6.6</c:v>
                </c:pt>
                <c:pt idx="9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BF-4AAD-AED9-2873FA67FB6C}"/>
            </c:ext>
          </c:extLst>
        </c:ser>
        <c:ser>
          <c:idx val="5"/>
          <c:order val="4"/>
          <c:tx>
            <c:strRef>
              <c:f>Obyvatelstvo!$A$7</c:f>
              <c:strCache>
                <c:ptCount val="1"/>
                <c:pt idx="0">
                  <c:v>Sázava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Obyvatelstvo!$B$7:$K$7</c:f>
              <c:numCache>
                <c:formatCode>0.00</c:formatCode>
                <c:ptCount val="10"/>
                <c:pt idx="0">
                  <c:v>-5.5</c:v>
                </c:pt>
                <c:pt idx="1">
                  <c:v>4</c:v>
                </c:pt>
                <c:pt idx="2">
                  <c:v>-1.1000000000000001</c:v>
                </c:pt>
                <c:pt idx="3">
                  <c:v>-1.9</c:v>
                </c:pt>
                <c:pt idx="4">
                  <c:v>1.9</c:v>
                </c:pt>
                <c:pt idx="5">
                  <c:v>-8.1999999999999993</c:v>
                </c:pt>
                <c:pt idx="6">
                  <c:v>-6.1</c:v>
                </c:pt>
                <c:pt idx="7">
                  <c:v>-1.6</c:v>
                </c:pt>
                <c:pt idx="8">
                  <c:v>3.2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BF-4AAD-AED9-2873FA67FB6C}"/>
            </c:ext>
          </c:extLst>
        </c:ser>
        <c:ser>
          <c:idx val="6"/>
          <c:order val="5"/>
          <c:tx>
            <c:strRef>
              <c:f>Obyvatelstvo!$A$8</c:f>
              <c:strCache>
                <c:ptCount val="1"/>
                <c:pt idx="0">
                  <c:v>Sedlčany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Obyvatelstvo!$B$8:$K$8</c:f>
              <c:numCache>
                <c:formatCode>0.00</c:formatCode>
                <c:ptCount val="10"/>
                <c:pt idx="0">
                  <c:v>-2.6</c:v>
                </c:pt>
                <c:pt idx="1">
                  <c:v>2.4</c:v>
                </c:pt>
                <c:pt idx="2">
                  <c:v>-3.6</c:v>
                </c:pt>
                <c:pt idx="3">
                  <c:v>2.6</c:v>
                </c:pt>
                <c:pt idx="4">
                  <c:v>-6.5</c:v>
                </c:pt>
                <c:pt idx="5">
                  <c:v>-4.5999999999999996</c:v>
                </c:pt>
                <c:pt idx="6">
                  <c:v>-2.4</c:v>
                </c:pt>
                <c:pt idx="7">
                  <c:v>-8.1</c:v>
                </c:pt>
                <c:pt idx="8">
                  <c:v>-5.3</c:v>
                </c:pt>
                <c:pt idx="9">
                  <c:v>-5.8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BF-4AAD-AED9-2873FA67FB6C}"/>
            </c:ext>
          </c:extLst>
        </c:ser>
        <c:ser>
          <c:idx val="7"/>
          <c:order val="6"/>
          <c:tx>
            <c:strRef>
              <c:f>Obyvatelstvo!$A$9</c:f>
              <c:strCache>
                <c:ptCount val="1"/>
                <c:pt idx="0">
                  <c:v>Mnichovice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Obyvatelstvo!$B$2:$K$2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Obyvatelstvo!$B$9:$K$9</c:f>
              <c:numCache>
                <c:formatCode>0.00</c:formatCode>
                <c:ptCount val="10"/>
                <c:pt idx="0">
                  <c:v>9.9710517851399167</c:v>
                </c:pt>
                <c:pt idx="1">
                  <c:v>23.824855119124276</c:v>
                </c:pt>
                <c:pt idx="2">
                  <c:v>26.521060842433698</c:v>
                </c:pt>
                <c:pt idx="3">
                  <c:v>25.278362925067711</c:v>
                </c:pt>
                <c:pt idx="4">
                  <c:v>19.584916691026017</c:v>
                </c:pt>
                <c:pt idx="5">
                  <c:v>20.863103743926835</c:v>
                </c:pt>
                <c:pt idx="6">
                  <c:v>23.756288429290105</c:v>
                </c:pt>
                <c:pt idx="7">
                  <c:v>35.405405405405403</c:v>
                </c:pt>
                <c:pt idx="8">
                  <c:v>22.44258872651357</c:v>
                </c:pt>
                <c:pt idx="9">
                  <c:v>8.7651456560969319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BF-4AAD-AED9-2873FA67F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47440"/>
        <c:axId val="-104057232"/>
      </c:lineChart>
      <c:catAx>
        <c:axId val="-1040474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04057232"/>
        <c:crosses val="max"/>
        <c:auto val="1"/>
        <c:lblAlgn val="ctr"/>
        <c:lblOffset val="100"/>
        <c:noMultiLvlLbl val="0"/>
      </c:catAx>
      <c:valAx>
        <c:axId val="-104057232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040474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Index stáří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19FF"/>
            </a:solidFill>
            <a:ln>
              <a:noFill/>
            </a:ln>
            <a:effectLst/>
          </c:spPr>
          <c:invertIfNegative val="0"/>
          <c:cat>
            <c:strRef>
              <c:f>Obyvatelstvo!$A$13:$A$19</c:f>
              <c:strCache>
                <c:ptCount val="7"/>
                <c:pt idx="0">
                  <c:v>Bystřice</c:v>
                </c:pt>
                <c:pt idx="1">
                  <c:v>Votice</c:v>
                </c:pt>
                <c:pt idx="2">
                  <c:v>Týnec nad Sázavou</c:v>
                </c:pt>
                <c:pt idx="3">
                  <c:v>Jílové u Prahy</c:v>
                </c:pt>
                <c:pt idx="4">
                  <c:v>Sázava</c:v>
                </c:pt>
                <c:pt idx="5">
                  <c:v>Sedlčany</c:v>
                </c:pt>
                <c:pt idx="6">
                  <c:v>Mnichovice</c:v>
                </c:pt>
              </c:strCache>
            </c:strRef>
          </c:cat>
          <c:val>
            <c:numRef>
              <c:f>Obyvatelstvo!$K$13:$K$19</c:f>
              <c:numCache>
                <c:formatCode>0.0</c:formatCode>
                <c:ptCount val="7"/>
                <c:pt idx="0">
                  <c:v>108.71313672922251</c:v>
                </c:pt>
                <c:pt idx="1">
                  <c:v>134.72972972972971</c:v>
                </c:pt>
                <c:pt idx="2">
                  <c:v>147.00854700854703</c:v>
                </c:pt>
                <c:pt idx="3">
                  <c:v>83.2</c:v>
                </c:pt>
                <c:pt idx="4">
                  <c:v>159.5</c:v>
                </c:pt>
                <c:pt idx="5">
                  <c:v>172.9</c:v>
                </c:pt>
                <c:pt idx="6">
                  <c:v>71.113561190738693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6-464C-8ACC-53E8AF15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4050160"/>
        <c:axId val="-104044176"/>
      </c:barChart>
      <c:catAx>
        <c:axId val="-1040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04044176"/>
        <c:crosses val="autoZero"/>
        <c:auto val="1"/>
        <c:lblAlgn val="ctr"/>
        <c:lblOffset val="100"/>
        <c:noMultiLvlLbl val="0"/>
      </c:catAx>
      <c:valAx>
        <c:axId val="-1040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0405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cap="none" baseline="0">
                <a:solidFill>
                  <a:srgbClr val="0019FF"/>
                </a:solidFill>
                <a:latin typeface="Skolar Sans Latn" panose="020D0000000400000000" pitchFamily="34" charset="0"/>
              </a:rPr>
              <a:t>Bystřice</a:t>
            </a:r>
          </a:p>
        </c:rich>
      </c:tx>
      <c:layout>
        <c:manualLayout>
          <c:xMode val="edge"/>
          <c:yMode val="edge"/>
          <c:x val="0.45394462165316252"/>
          <c:y val="1.5356785280702688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3967389687460566"/>
          <c:y val="7.8767074839978093E-2"/>
          <c:w val="0.58453682664508011"/>
          <c:h val="0.82607117459579182"/>
        </c:manualLayout>
      </c:layout>
      <c:radarChart>
        <c:radarStyle val="marker"/>
        <c:varyColors val="0"/>
        <c:ser>
          <c:idx val="0"/>
          <c:order val="0"/>
          <c:spPr>
            <a:ln w="63500" cap="rnd" cmpd="sng" algn="ctr">
              <a:solidFill>
                <a:srgbClr val="0019FF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8759685190784939E-2"/>
                  <c:y val="7.6685608328212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6-41EC-8E3A-A63D6B06A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Bydlení!$A$12:$A$18</c:f>
              <c:strCache>
                <c:ptCount val="7"/>
                <c:pt idx="0">
                  <c:v>Bystřice</c:v>
                </c:pt>
                <c:pt idx="1">
                  <c:v>Votice</c:v>
                </c:pt>
                <c:pt idx="2">
                  <c:v>Týnec nad Sázavou</c:v>
                </c:pt>
                <c:pt idx="3">
                  <c:v>Jílové u Prahy</c:v>
                </c:pt>
                <c:pt idx="4">
                  <c:v>Sázava</c:v>
                </c:pt>
                <c:pt idx="5">
                  <c:v>Sedlčany</c:v>
                </c:pt>
                <c:pt idx="6">
                  <c:v>Mnichovice</c:v>
                </c:pt>
              </c:strCache>
            </c:strRef>
          </c:cat>
          <c:val>
            <c:numRef>
              <c:f>Bydlení!$K$37:$K$43</c:f>
              <c:numCache>
                <c:formatCode>0.0</c:formatCode>
                <c:ptCount val="7"/>
                <c:pt idx="0">
                  <c:v>4.4612982377871964</c:v>
                </c:pt>
                <c:pt idx="1">
                  <c:v>1.969796454366382</c:v>
                </c:pt>
                <c:pt idx="2">
                  <c:v>2.2652029970378114</c:v>
                </c:pt>
                <c:pt idx="3">
                  <c:v>3.911879761169446</c:v>
                </c:pt>
                <c:pt idx="4">
                  <c:v>2.4102838778789502</c:v>
                </c:pt>
                <c:pt idx="5">
                  <c:v>2.2762839664248111</c:v>
                </c:pt>
                <c:pt idx="6">
                  <c:v>3.8441824705279344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6-41EC-8E3A-A63D6B06A6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04056144"/>
        <c:axId val="-104058320"/>
      </c:radarChart>
      <c:catAx>
        <c:axId val="-10405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olar Sans Latn" panose="020D0000000400000000" pitchFamily="34" charset="0"/>
                <a:ea typeface="+mn-ea"/>
                <a:cs typeface="+mn-cs"/>
              </a:defRPr>
            </a:pPr>
            <a:endParaRPr lang="cs-CZ"/>
          </a:p>
        </c:txPr>
        <c:crossAx val="-104058320"/>
        <c:crosses val="autoZero"/>
        <c:auto val="1"/>
        <c:lblAlgn val="ctr"/>
        <c:lblOffset val="100"/>
        <c:noMultiLvlLbl val="0"/>
      </c:catAx>
      <c:valAx>
        <c:axId val="-104058320"/>
        <c:scaling>
          <c:orientation val="minMax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-1040561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cap="none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3200" cap="none" baseline="0">
                <a:solidFill>
                  <a:srgbClr val="0019FF"/>
                </a:solidFill>
              </a:rPr>
              <a:t>Bystřice</a:t>
            </a:r>
          </a:p>
        </c:rich>
      </c:tx>
      <c:layout>
        <c:manualLayout>
          <c:xMode val="edge"/>
          <c:yMode val="edge"/>
          <c:x val="0.41479868908805079"/>
          <c:y val="1.306801490165289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cap="none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705851467585012"/>
          <c:y val="6.8524298029160241E-2"/>
          <c:w val="0.6598497908953167"/>
          <c:h val="0.9207207095966391"/>
        </c:manualLayout>
      </c:layout>
      <c:radarChart>
        <c:radarStyle val="marker"/>
        <c:varyColors val="0"/>
        <c:ser>
          <c:idx val="0"/>
          <c:order val="0"/>
          <c:spPr>
            <a:ln w="63500" cap="rnd" cmpd="sng" algn="ctr">
              <a:solidFill>
                <a:srgbClr val="0019FF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3.0747731567945745E-3"/>
                  <c:y val="5.227205960661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A4-4263-9D35-5DF786489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rgbClr val="FF0000"/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Bydlení!$A$2:$A$8</c:f>
              <c:strCache>
                <c:ptCount val="7"/>
                <c:pt idx="0">
                  <c:v>Bystřice</c:v>
                </c:pt>
                <c:pt idx="1">
                  <c:v>Votice</c:v>
                </c:pt>
                <c:pt idx="2">
                  <c:v>Týnec n. Sáz.</c:v>
                </c:pt>
                <c:pt idx="3">
                  <c:v>Jílové u P.</c:v>
                </c:pt>
                <c:pt idx="4">
                  <c:v>Sázava</c:v>
                </c:pt>
                <c:pt idx="5">
                  <c:v>Sedlčany</c:v>
                </c:pt>
                <c:pt idx="6">
                  <c:v>Mnichovice</c:v>
                </c:pt>
              </c:strCache>
            </c:strRef>
          </c:cat>
          <c:val>
            <c:numRef>
              <c:f>Bydlení!$M$2:$M$8</c:f>
              <c:numCache>
                <c:formatCode>0.0</c:formatCode>
                <c:ptCount val="7"/>
                <c:pt idx="0">
                  <c:v>9.4163805787150565</c:v>
                </c:pt>
                <c:pt idx="1">
                  <c:v>2.7634660421545667</c:v>
                </c:pt>
                <c:pt idx="2">
                  <c:v>8.3493651404386302</c:v>
                </c:pt>
                <c:pt idx="3">
                  <c:v>9.1102823654768255</c:v>
                </c:pt>
                <c:pt idx="4">
                  <c:v>5.3944315545243615</c:v>
                </c:pt>
                <c:pt idx="5">
                  <c:v>2.4687595245352028</c:v>
                </c:pt>
                <c:pt idx="6">
                  <c:v>13.767019667170953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4-4263-9D35-5DF7864894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104045808"/>
        <c:axId val="-104059408"/>
      </c:radarChart>
      <c:catAx>
        <c:axId val="-10404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olar Sans Latn" panose="020D0000000400000000" pitchFamily="34" charset="0"/>
                <a:ea typeface="+mn-ea"/>
                <a:cs typeface="+mn-cs"/>
              </a:defRPr>
            </a:pPr>
            <a:endParaRPr lang="cs-CZ"/>
          </a:p>
        </c:txPr>
        <c:crossAx val="-104059408"/>
        <c:crosses val="autoZero"/>
        <c:auto val="1"/>
        <c:lblAlgn val="ctr"/>
        <c:lblOffset val="100"/>
        <c:noMultiLvlLbl val="0"/>
      </c:catAx>
      <c:valAx>
        <c:axId val="-104059408"/>
        <c:scaling>
          <c:orientation val="minMax"/>
          <c:max val="16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25400">
              <a:noFill/>
            </a:ln>
            <a:effectLst/>
          </c:spPr>
        </c:minorGridlines>
        <c:numFmt formatCode="0" sourceLinked="0"/>
        <c:majorTickMark val="none"/>
        <c:minorTickMark val="none"/>
        <c:tickLblPos val="nextTo"/>
        <c:crossAx val="-10404580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Stav</a:t>
            </a:r>
            <a:r>
              <a:rPr lang="cs-CZ" baseline="0"/>
              <a:t> zelených ploch (parků)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Bydlení!$A$28</c:f>
              <c:strCache>
                <c:ptCount val="1"/>
                <c:pt idx="0">
                  <c:v>Zelených ploch (parků)</c:v>
                </c:pt>
              </c:strCache>
            </c:strRef>
          </c:tx>
          <c:dPt>
            <c:idx val="0"/>
            <c:bubble3D val="0"/>
            <c:spPr>
              <a:solidFill>
                <a:srgbClr val="001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B1-4C97-B0C1-5F9B163A0D23}"/>
              </c:ext>
            </c:extLst>
          </c:dPt>
          <c:dPt>
            <c:idx val="1"/>
            <c:bubble3D val="0"/>
            <c:spPr>
              <a:solidFill>
                <a:srgbClr val="FFEB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B1-4C97-B0C1-5F9B163A0D2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B1-4C97-B0C1-5F9B163A0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Bydlení!$B$25:$D$25</c:f>
              <c:strCache>
                <c:ptCount val="3"/>
                <c:pt idx="0">
                  <c:v>Uspokojivý</c:v>
                </c:pt>
                <c:pt idx="1">
                  <c:v>Je třeba rozšířit </c:v>
                </c:pt>
                <c:pt idx="2">
                  <c:v>Je třeba opravy</c:v>
                </c:pt>
              </c:strCache>
            </c:strRef>
          </c:cat>
          <c:val>
            <c:numRef>
              <c:f>Bydlení!$B$28:$D$28</c:f>
              <c:numCache>
                <c:formatCode>0%</c:formatCode>
                <c:ptCount val="3"/>
                <c:pt idx="0">
                  <c:v>0.44</c:v>
                </c:pt>
                <c:pt idx="1">
                  <c:v>0.49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B1-4C97-B0C1-5F9B163A0D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kolar Sans Latn" panose="020D0000000400000000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Index stáří  mezi roky 2010-2019</a:t>
            </a:r>
            <a:endParaRPr lang="cs-CZ"/>
          </a:p>
        </c:rich>
      </c:tx>
      <c:layout>
        <c:manualLayout>
          <c:xMode val="edge"/>
          <c:yMode val="edge"/>
          <c:x val="0.31556688913049274"/>
          <c:y val="1.322751322751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7999104278631837"/>
        </c:manualLayout>
      </c:layout>
      <c:lineChart>
        <c:grouping val="standard"/>
        <c:varyColors val="0"/>
        <c:ser>
          <c:idx val="2"/>
          <c:order val="0"/>
          <c:tx>
            <c:strRef>
              <c:f>Obyvatelstvo!$A$13</c:f>
              <c:strCache>
                <c:ptCount val="1"/>
                <c:pt idx="0">
                  <c:v>Bystřice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Obyvatelstvo!$B$13:$K$13</c:f>
              <c:numCache>
                <c:formatCode>0.0</c:formatCode>
                <c:ptCount val="10"/>
                <c:pt idx="0">
                  <c:v>88.138138138138132</c:v>
                </c:pt>
                <c:pt idx="1">
                  <c:v>86.676016830294529</c:v>
                </c:pt>
                <c:pt idx="2">
                  <c:v>89.012517385257311</c:v>
                </c:pt>
                <c:pt idx="3">
                  <c:v>92.318244170096023</c:v>
                </c:pt>
                <c:pt idx="4">
                  <c:v>97.293640054127195</c:v>
                </c:pt>
                <c:pt idx="5">
                  <c:v>98.918918918918919</c:v>
                </c:pt>
                <c:pt idx="6">
                  <c:v>102.8532608695652</c:v>
                </c:pt>
                <c:pt idx="7">
                  <c:v>105.12820512820514</c:v>
                </c:pt>
                <c:pt idx="8">
                  <c:v>108.44686648501363</c:v>
                </c:pt>
                <c:pt idx="9">
                  <c:v>108.71313672922251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D-4288-9490-E032A3D7CB2B}"/>
            </c:ext>
          </c:extLst>
        </c:ser>
        <c:ser>
          <c:idx val="3"/>
          <c:order val="1"/>
          <c:tx>
            <c:strRef>
              <c:f>Obyvatelstvo!$A$14</c:f>
              <c:strCache>
                <c:ptCount val="1"/>
                <c:pt idx="0">
                  <c:v>Votice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Obyvatelstvo!$B$14:$K$14</c:f>
              <c:numCache>
                <c:formatCode>0.0</c:formatCode>
                <c:ptCount val="10"/>
                <c:pt idx="0">
                  <c:v>116.30591630591631</c:v>
                </c:pt>
                <c:pt idx="1">
                  <c:v>118.28254847645429</c:v>
                </c:pt>
                <c:pt idx="2">
                  <c:v>119.40298507462686</c:v>
                </c:pt>
                <c:pt idx="3">
                  <c:v>126.19372442019099</c:v>
                </c:pt>
                <c:pt idx="4">
                  <c:v>128.90094979647216</c:v>
                </c:pt>
                <c:pt idx="5">
                  <c:v>126.42762284196547</c:v>
                </c:pt>
                <c:pt idx="6">
                  <c:v>126.64907651715041</c:v>
                </c:pt>
                <c:pt idx="7">
                  <c:v>122.47474747474747</c:v>
                </c:pt>
                <c:pt idx="8">
                  <c:v>127.48691099476439</c:v>
                </c:pt>
                <c:pt idx="9">
                  <c:v>134.72972972972971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D-4288-9490-E032A3D7CB2B}"/>
            </c:ext>
          </c:extLst>
        </c:ser>
        <c:ser>
          <c:idx val="4"/>
          <c:order val="2"/>
          <c:tx>
            <c:strRef>
              <c:f>Obyvatelstvo!$A$15</c:f>
              <c:strCache>
                <c:ptCount val="1"/>
                <c:pt idx="0">
                  <c:v>Týnec nad Sázavou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Obyvatelstvo!$B$15:$K$15</c:f>
              <c:numCache>
                <c:formatCode>0.0</c:formatCode>
                <c:ptCount val="10"/>
                <c:pt idx="0">
                  <c:v>108</c:v>
                </c:pt>
                <c:pt idx="1">
                  <c:v>109.92108229988726</c:v>
                </c:pt>
                <c:pt idx="2">
                  <c:v>114.86033519553072</c:v>
                </c:pt>
                <c:pt idx="3">
                  <c:v>117.64057331863285</c:v>
                </c:pt>
                <c:pt idx="4">
                  <c:v>123.8938053097345</c:v>
                </c:pt>
                <c:pt idx="5">
                  <c:v>126.32719393282774</c:v>
                </c:pt>
                <c:pt idx="6">
                  <c:v>131.85265438786567</c:v>
                </c:pt>
                <c:pt idx="7">
                  <c:v>136.68831168831167</c:v>
                </c:pt>
                <c:pt idx="8">
                  <c:v>141.76533907427341</c:v>
                </c:pt>
                <c:pt idx="9">
                  <c:v>147.00854700854703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CD-4288-9490-E032A3D7CB2B}"/>
            </c:ext>
          </c:extLst>
        </c:ser>
        <c:ser>
          <c:idx val="5"/>
          <c:order val="3"/>
          <c:tx>
            <c:strRef>
              <c:f>Obyvatelstvo!$A$16</c:f>
              <c:strCache>
                <c:ptCount val="1"/>
                <c:pt idx="0">
                  <c:v>Jílové u Prahy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Obyvatelstvo!$B$16:$K$16</c:f>
              <c:numCache>
                <c:formatCode>0.0</c:formatCode>
                <c:ptCount val="10"/>
                <c:pt idx="0">
                  <c:v>72.5</c:v>
                </c:pt>
                <c:pt idx="1">
                  <c:v>78.599999999999994</c:v>
                </c:pt>
                <c:pt idx="2">
                  <c:v>80.8</c:v>
                </c:pt>
                <c:pt idx="3">
                  <c:v>83.2</c:v>
                </c:pt>
                <c:pt idx="4">
                  <c:v>81.099999999999994</c:v>
                </c:pt>
                <c:pt idx="5">
                  <c:v>80.8</c:v>
                </c:pt>
                <c:pt idx="6">
                  <c:v>83.1</c:v>
                </c:pt>
                <c:pt idx="7">
                  <c:v>85</c:v>
                </c:pt>
                <c:pt idx="8">
                  <c:v>84.6</c:v>
                </c:pt>
                <c:pt idx="9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CD-4288-9490-E032A3D7CB2B}"/>
            </c:ext>
          </c:extLst>
        </c:ser>
        <c:ser>
          <c:idx val="6"/>
          <c:order val="4"/>
          <c:tx>
            <c:strRef>
              <c:f>Obyvatelstvo!$A$17</c:f>
              <c:strCache>
                <c:ptCount val="1"/>
                <c:pt idx="0">
                  <c:v>Sázava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Obyvatelstvo!$B$17:$K$17</c:f>
              <c:numCache>
                <c:formatCode>0.0</c:formatCode>
                <c:ptCount val="10"/>
                <c:pt idx="0">
                  <c:v>97.8</c:v>
                </c:pt>
                <c:pt idx="1">
                  <c:v>103.8</c:v>
                </c:pt>
                <c:pt idx="2">
                  <c:v>113</c:v>
                </c:pt>
                <c:pt idx="3">
                  <c:v>121.2</c:v>
                </c:pt>
                <c:pt idx="4">
                  <c:v>124.6</c:v>
                </c:pt>
                <c:pt idx="5">
                  <c:v>133.4</c:v>
                </c:pt>
                <c:pt idx="6">
                  <c:v>142</c:v>
                </c:pt>
                <c:pt idx="7">
                  <c:v>153.5</c:v>
                </c:pt>
                <c:pt idx="8">
                  <c:v>156.69999999999999</c:v>
                </c:pt>
                <c:pt idx="9">
                  <c:v>159.5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CD-4288-9490-E032A3D7CB2B}"/>
            </c:ext>
          </c:extLst>
        </c:ser>
        <c:ser>
          <c:idx val="7"/>
          <c:order val="5"/>
          <c:tx>
            <c:strRef>
              <c:f>Obyvatelstvo!$A$18</c:f>
              <c:strCache>
                <c:ptCount val="1"/>
                <c:pt idx="0">
                  <c:v>Sedlčany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Obyvatelstvo!$B$18:$K$18</c:f>
              <c:numCache>
                <c:formatCode>0.0</c:formatCode>
                <c:ptCount val="10"/>
                <c:pt idx="0">
                  <c:v>124.2</c:v>
                </c:pt>
                <c:pt idx="1">
                  <c:v>132.9</c:v>
                </c:pt>
                <c:pt idx="2">
                  <c:v>139.4</c:v>
                </c:pt>
                <c:pt idx="3">
                  <c:v>146.69999999999999</c:v>
                </c:pt>
                <c:pt idx="4">
                  <c:v>152.69999999999999</c:v>
                </c:pt>
                <c:pt idx="5">
                  <c:v>158.69999999999999</c:v>
                </c:pt>
                <c:pt idx="6">
                  <c:v>160.1</c:v>
                </c:pt>
                <c:pt idx="7">
                  <c:v>165</c:v>
                </c:pt>
                <c:pt idx="8">
                  <c:v>170.1</c:v>
                </c:pt>
                <c:pt idx="9">
                  <c:v>172.9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CD-4288-9490-E032A3D7CB2B}"/>
            </c:ext>
          </c:extLst>
        </c:ser>
        <c:ser>
          <c:idx val="0"/>
          <c:order val="6"/>
          <c:tx>
            <c:strRef>
              <c:f>Obyvatelstvo!$A$19</c:f>
              <c:strCache>
                <c:ptCount val="1"/>
                <c:pt idx="0">
                  <c:v>Mnichovice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Obyvatelstvo!$B$12:$K$12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Obyvatelstvo!$B$19:$K$19</c:f>
              <c:numCache>
                <c:formatCode>0.0</c:formatCode>
                <c:ptCount val="10"/>
                <c:pt idx="0">
                  <c:v>63.476874003189785</c:v>
                </c:pt>
                <c:pt idx="1">
                  <c:v>65.69678407350689</c:v>
                </c:pt>
                <c:pt idx="2">
                  <c:v>68.467153284671539</c:v>
                </c:pt>
                <c:pt idx="3">
                  <c:v>68.767507002801125</c:v>
                </c:pt>
                <c:pt idx="4">
                  <c:v>66.062176165803109</c:v>
                </c:pt>
                <c:pt idx="5">
                  <c:v>67.295597484276726</c:v>
                </c:pt>
                <c:pt idx="6">
                  <c:v>71.428571428571431</c:v>
                </c:pt>
                <c:pt idx="7">
                  <c:v>69.965477560414271</c:v>
                </c:pt>
                <c:pt idx="8">
                  <c:v>69.145394006659274</c:v>
                </c:pt>
                <c:pt idx="9">
                  <c:v>71.113561190738693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CD-4288-9490-E032A3D7C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56688"/>
        <c:axId val="-104055600"/>
      </c:lineChart>
      <c:catAx>
        <c:axId val="-104056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04055600"/>
        <c:crosses val="max"/>
        <c:auto val="1"/>
        <c:lblAlgn val="ctr"/>
        <c:lblOffset val="100"/>
        <c:noMultiLvlLbl val="0"/>
      </c:catAx>
      <c:valAx>
        <c:axId val="-1040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0405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/>
                </a:solidFill>
                <a:latin typeface="Skolar Sans Latn" panose="020D0000000400000000" pitchFamily="34" charset="0"/>
              </a:rPr>
              <a:t>Bystřice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1057002700315971E-2"/>
          <c:y val="9.8121663196270706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Obyvatelstvo!$A$52</c:f>
              <c:strCache>
                <c:ptCount val="1"/>
                <c:pt idx="0">
                  <c:v>Bystřice</c:v>
                </c:pt>
              </c:strCache>
            </c:strRef>
          </c:tx>
          <c:spPr>
            <a:ln w="63500" cap="rnd">
              <a:solidFill>
                <a:srgbClr val="0019F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1616818775340329"/>
                  <c:y val="0.1366469842748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73-416E-834B-64FBE82D83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73-416E-834B-64FBE82D83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73-416E-834B-64FBE82D831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73-416E-834B-64FBE82D83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73-416E-834B-64FBE82D83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73-416E-834B-64FBE82D83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73-416E-834B-64FBE82D831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73-416E-834B-64FBE82D831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73-416E-834B-64FBE82D8317}"/>
                </c:ext>
              </c:extLst>
            </c:dLbl>
            <c:dLbl>
              <c:idx val="9"/>
              <c:layout>
                <c:manualLayout>
                  <c:x val="-3.2414000806521695E-2"/>
                  <c:y val="0.242182242620305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73-416E-834B-64FBE82D83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Obyvatelstvo!$B$52:$K$52</c:f>
              <c:numCache>
                <c:formatCode>General</c:formatCode>
                <c:ptCount val="10"/>
                <c:pt idx="0">
                  <c:v>4250</c:v>
                </c:pt>
                <c:pt idx="1">
                  <c:v>4335</c:v>
                </c:pt>
                <c:pt idx="2">
                  <c:v>4338</c:v>
                </c:pt>
                <c:pt idx="3">
                  <c:v>4342</c:v>
                </c:pt>
                <c:pt idx="4">
                  <c:v>4336</c:v>
                </c:pt>
                <c:pt idx="5">
                  <c:v>4334</c:v>
                </c:pt>
                <c:pt idx="6">
                  <c:v>4339</c:v>
                </c:pt>
                <c:pt idx="7">
                  <c:v>4370</c:v>
                </c:pt>
                <c:pt idx="8">
                  <c:v>4422</c:v>
                </c:pt>
                <c:pt idx="9">
                  <c:v>4483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473-416E-834B-64FBE82D8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3969248"/>
        <c:axId val="-104047984"/>
      </c:lineChart>
      <c:catAx>
        <c:axId val="-32396924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47984"/>
        <c:crosses val="max"/>
        <c:auto val="1"/>
        <c:lblAlgn val="ctr"/>
        <c:lblOffset val="100"/>
        <c:noMultiLvlLbl val="0"/>
      </c:catAx>
      <c:valAx>
        <c:axId val="-1040479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3239692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Skolar Sans Latn" panose="020D0000000400000000" pitchFamily="34" charset="0"/>
                <a:ea typeface="+mn-ea"/>
                <a:cs typeface="+mn-cs"/>
              </a:defRPr>
            </a:pPr>
            <a:r>
              <a:rPr lang="cs-CZ" sz="1400" b="1" i="0" u="none" strike="noStrike" baseline="0">
                <a:solidFill>
                  <a:schemeClr val="tx1"/>
                </a:solidFill>
                <a:effectLst/>
                <a:latin typeface="Skolar Sans Latn" panose="020D0000000400000000" pitchFamily="34" charset="0"/>
              </a:rPr>
              <a:t>Votice</a:t>
            </a:r>
            <a:endParaRPr lang="cs-CZ" b="1">
              <a:solidFill>
                <a:schemeClr val="tx1"/>
              </a:solidFill>
              <a:latin typeface="Skolar Sans Latn" panose="020D0000000400000000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Skolar Sans Latn" panose="020D0000000400000000" pitchFamily="34" charset="0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Obyvatelstvo!$A$53</c:f>
              <c:strCache>
                <c:ptCount val="1"/>
                <c:pt idx="0">
                  <c:v>Votice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2608818570926697"/>
                  <c:y val="0.2004164480587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Skolar Sans Latn" panose="020D0000000400000000" pitchFamily="34" charset="0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91341130787979"/>
                      <c:h val="0.13912319523256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B8A-4365-AE08-7DAB545986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A-4365-AE08-7DAB545986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8A-4365-AE08-7DAB545986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A-4365-AE08-7DAB545986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8A-4365-AE08-7DAB545986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8A-4365-AE08-7DAB545986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8A-4365-AE08-7DAB545986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8A-4365-AE08-7DAB545986A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8A-4365-AE08-7DAB545986A2}"/>
                </c:ext>
              </c:extLst>
            </c:dLbl>
            <c:dLbl>
              <c:idx val="9"/>
              <c:layout>
                <c:manualLayout>
                  <c:x val="-2.6400417417624389E-3"/>
                  <c:y val="0.224996392969569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Skolar Sans Latn" panose="020D0000000400000000" pitchFamily="34" charset="0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60210205528289"/>
                      <c:h val="0.149155954879328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B8A-4365-AE08-7DAB54598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Obyvatelstvo!$B$53:$K$53</c:f>
              <c:numCache>
                <c:formatCode>General</c:formatCode>
                <c:ptCount val="10"/>
                <c:pt idx="0">
                  <c:v>4562</c:v>
                </c:pt>
                <c:pt idx="1">
                  <c:v>4596</c:v>
                </c:pt>
                <c:pt idx="2">
                  <c:v>4603</c:v>
                </c:pt>
                <c:pt idx="3">
                  <c:v>4596</c:v>
                </c:pt>
                <c:pt idx="4">
                  <c:v>4596</c:v>
                </c:pt>
                <c:pt idx="5">
                  <c:v>4574</c:v>
                </c:pt>
                <c:pt idx="6">
                  <c:v>4579</c:v>
                </c:pt>
                <c:pt idx="7">
                  <c:v>4638</c:v>
                </c:pt>
                <c:pt idx="8">
                  <c:v>4587</c:v>
                </c:pt>
                <c:pt idx="9">
                  <c:v>4569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B8A-4365-AE08-7DAB5459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49072"/>
        <c:axId val="-104054512"/>
      </c:lineChart>
      <c:catAx>
        <c:axId val="-10404907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54512"/>
        <c:crosses val="max"/>
        <c:auto val="1"/>
        <c:lblAlgn val="ctr"/>
        <c:lblOffset val="100"/>
        <c:noMultiLvlLbl val="0"/>
      </c:catAx>
      <c:valAx>
        <c:axId val="-1040545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1040490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Skolar Sans Latn" panose="020D0000000400000000" pitchFamily="34" charset="0"/>
                <a:ea typeface="+mn-ea"/>
                <a:cs typeface="+mn-cs"/>
              </a:defRPr>
            </a:pPr>
            <a:r>
              <a:rPr lang="cs-CZ" sz="1400" b="1" i="0" u="none" strike="noStrike" baseline="0">
                <a:solidFill>
                  <a:schemeClr val="tx1"/>
                </a:solidFill>
                <a:effectLst/>
                <a:latin typeface="Skolar Sans Latn" panose="020D0000000400000000" pitchFamily="34" charset="0"/>
              </a:rPr>
              <a:t>Týnec nad Sázavou</a:t>
            </a:r>
            <a:endParaRPr lang="cs-CZ" b="1">
              <a:solidFill>
                <a:schemeClr val="tx1"/>
              </a:solidFill>
              <a:latin typeface="Skolar Sans Latn" panose="020D0000000400000000" pitchFamily="34" charset="0"/>
            </a:endParaRPr>
          </a:p>
        </c:rich>
      </c:tx>
      <c:layout>
        <c:manualLayout>
          <c:xMode val="edge"/>
          <c:yMode val="edge"/>
          <c:x val="0.21293318474285874"/>
          <c:y val="0.57536797034425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Skolar Sans Latn" panose="020D0000000400000000" pitchFamily="34" charset="0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Obyvatelstvo!$A$54</c:f>
              <c:strCache>
                <c:ptCount val="1"/>
                <c:pt idx="0">
                  <c:v>Týnec nad Sázavou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2615410117982471E-2"/>
                  <c:y val="-0.31942872600960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4A-494B-A677-20B2121D3E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4A-494B-A677-20B2121D3E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4A-494B-A677-20B2121D3E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4A-494B-A677-20B2121D3E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4A-494B-A677-20B2121D3EF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4A-494B-A677-20B2121D3E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4A-494B-A677-20B2121D3EF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4A-494B-A677-20B2121D3E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4A-494B-A677-20B2121D3E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Obyvatelstvo!$B$54:$K$54</c:f>
              <c:numCache>
                <c:formatCode>General</c:formatCode>
                <c:ptCount val="10"/>
                <c:pt idx="0">
                  <c:v>5518</c:v>
                </c:pt>
                <c:pt idx="1">
                  <c:v>5599</c:v>
                </c:pt>
                <c:pt idx="2">
                  <c:v>5581</c:v>
                </c:pt>
                <c:pt idx="3">
                  <c:v>5611</c:v>
                </c:pt>
                <c:pt idx="4">
                  <c:v>5625</c:v>
                </c:pt>
                <c:pt idx="5">
                  <c:v>5684</c:v>
                </c:pt>
                <c:pt idx="6">
                  <c:v>5686</c:v>
                </c:pt>
                <c:pt idx="7">
                  <c:v>5681</c:v>
                </c:pt>
                <c:pt idx="8">
                  <c:v>5715</c:v>
                </c:pt>
                <c:pt idx="9">
                  <c:v>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4A-494B-A677-20B2121D3EF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04055056"/>
        <c:axId val="-104046352"/>
      </c:lineChart>
      <c:catAx>
        <c:axId val="-1040550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46352"/>
        <c:crosses val="max"/>
        <c:auto val="1"/>
        <c:lblAlgn val="ctr"/>
        <c:lblOffset val="100"/>
        <c:noMultiLvlLbl val="0"/>
      </c:catAx>
      <c:valAx>
        <c:axId val="-1040463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104055056"/>
        <c:crosses val="autoZero"/>
        <c:crossBetween val="between"/>
        <c:majorUnit val="1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Jílové u PRAHY</a:t>
            </a:r>
            <a:endParaRPr lang="cs-CZ"/>
          </a:p>
        </c:rich>
      </c:tx>
      <c:layout>
        <c:manualLayout>
          <c:xMode val="edge"/>
          <c:yMode val="edge"/>
          <c:x val="0.35278034877243725"/>
          <c:y val="0.61463453980829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Obyvatelstvo!$A$55</c:f>
              <c:strCache>
                <c:ptCount val="1"/>
                <c:pt idx="0">
                  <c:v>Jílové u Prahy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Obyvatelstvo!$B$55:$K$55</c:f>
              <c:numCache>
                <c:formatCode>General</c:formatCode>
                <c:ptCount val="10"/>
                <c:pt idx="0">
                  <c:v>4239</c:v>
                </c:pt>
                <c:pt idx="1">
                  <c:v>4312</c:v>
                </c:pt>
                <c:pt idx="2">
                  <c:v>4352</c:v>
                </c:pt>
                <c:pt idx="3">
                  <c:v>4392</c:v>
                </c:pt>
                <c:pt idx="4">
                  <c:v>4469</c:v>
                </c:pt>
                <c:pt idx="5">
                  <c:v>4571</c:v>
                </c:pt>
                <c:pt idx="6">
                  <c:v>4675</c:v>
                </c:pt>
                <c:pt idx="7">
                  <c:v>4722</c:v>
                </c:pt>
                <c:pt idx="8">
                  <c:v>4770</c:v>
                </c:pt>
                <c:pt idx="9">
                  <c:v>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5-4C4B-BFBB-F1851219E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58864"/>
        <c:axId val="-104051248"/>
      </c:lineChart>
      <c:catAx>
        <c:axId val="-10405886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51248"/>
        <c:crosses val="max"/>
        <c:auto val="1"/>
        <c:lblAlgn val="ctr"/>
        <c:lblOffset val="100"/>
        <c:noMultiLvlLbl val="0"/>
      </c:catAx>
      <c:valAx>
        <c:axId val="-1040512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104058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Sázava</a:t>
            </a:r>
            <a:endParaRPr lang="cs-CZ"/>
          </a:p>
        </c:rich>
      </c:tx>
      <c:layout>
        <c:manualLayout>
          <c:xMode val="edge"/>
          <c:yMode val="edge"/>
          <c:x val="0.59653430516048656"/>
          <c:y val="2.925812229664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Obyvatelstvo!$A$56</c:f>
              <c:strCache>
                <c:ptCount val="1"/>
                <c:pt idx="0">
                  <c:v>Sázava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Obyvatelstvo!$B$56:$K$56</c:f>
              <c:numCache>
                <c:formatCode>General</c:formatCode>
                <c:ptCount val="10"/>
                <c:pt idx="0">
                  <c:v>3783</c:v>
                </c:pt>
                <c:pt idx="1">
                  <c:v>3770</c:v>
                </c:pt>
                <c:pt idx="2">
                  <c:v>3769</c:v>
                </c:pt>
                <c:pt idx="3">
                  <c:v>3765</c:v>
                </c:pt>
                <c:pt idx="4">
                  <c:v>3786</c:v>
                </c:pt>
                <c:pt idx="5">
                  <c:v>3753</c:v>
                </c:pt>
                <c:pt idx="6">
                  <c:v>3730</c:v>
                </c:pt>
                <c:pt idx="7">
                  <c:v>3722</c:v>
                </c:pt>
                <c:pt idx="8">
                  <c:v>3720</c:v>
                </c:pt>
                <c:pt idx="9">
                  <c:v>3734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3-46CC-ADCB-F4EFA17C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53968"/>
        <c:axId val="-104048528"/>
      </c:lineChart>
      <c:catAx>
        <c:axId val="-10405396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48528"/>
        <c:crosses val="max"/>
        <c:auto val="1"/>
        <c:lblAlgn val="ctr"/>
        <c:lblOffset val="100"/>
        <c:noMultiLvlLbl val="0"/>
      </c:catAx>
      <c:valAx>
        <c:axId val="-104048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1040539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Skolar Sans Latn" panose="020D0000000400000000" pitchFamily="34" charset="0"/>
                <a:ea typeface="+mn-ea"/>
                <a:cs typeface="+mn-cs"/>
              </a:defRPr>
            </a:pPr>
            <a:r>
              <a:rPr lang="cs-CZ" sz="1400" b="1" i="0" u="none" strike="noStrike" baseline="0">
                <a:solidFill>
                  <a:schemeClr val="tx1"/>
                </a:solidFill>
                <a:effectLst/>
                <a:latin typeface="Skolar Sans Latn" panose="020D0000000400000000" pitchFamily="34" charset="0"/>
              </a:rPr>
              <a:t>Sedlčany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Skolar Sans Latn" panose="020D0000000400000000" pitchFamily="34" charset="0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3167534459961974E-2"/>
          <c:y val="9.8121417923349677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Obyvatelstvo!$A$57</c:f>
              <c:strCache>
                <c:ptCount val="1"/>
                <c:pt idx="0">
                  <c:v>Sedlčany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2347689672848862E-2"/>
                  <c:y val="0.236197689856178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dk1"/>
                        </a:solidFill>
                        <a:latin typeface="Skolar Sans Latn" panose="020D0000000400000000" pitchFamily="34" charset="0"/>
                        <a:ea typeface="+mn-ea"/>
                        <a:cs typeface="+mn-cs"/>
                      </a:defRPr>
                    </a:pPr>
                    <a:fld id="{2BE566F6-FF7B-433D-966B-0D0E86B0359F}" type="VALUE">
                      <a:rPr lang="en-US" sz="1050" b="1">
                        <a:latin typeface="Skolar Sans Latn" panose="020D0000000400000000" pitchFamily="34" charset="0"/>
                      </a:rPr>
                      <a:pPr>
                        <a:defRPr sz="1050" b="1">
                          <a:solidFill>
                            <a:schemeClr val="dk1"/>
                          </a:solidFill>
                          <a:latin typeface="Skolar Sans Latn" panose="020D0000000400000000" pitchFamily="34" charset="0"/>
                        </a:defRPr>
                      </a:pPr>
                      <a:t>[HODNOTA]</a:t>
                    </a:fld>
                    <a:endParaRPr lang="cs-CZ"/>
                  </a:p>
                </c:rich>
              </c:tx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Skolar Sans Latn" panose="020D0000000400000000" pitchFamily="34" charset="0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1A1-47FD-9A41-3FC82BE725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1-47FD-9A41-3FC82BE725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1-47FD-9A41-3FC82BE725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1-47FD-9A41-3FC82BE725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1-47FD-9A41-3FC82BE725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1-47FD-9A41-3FC82BE725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1-47FD-9A41-3FC82BE725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1-47FD-9A41-3FC82BE725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1-47FD-9A41-3FC82BE725A4}"/>
                </c:ext>
              </c:extLst>
            </c:dLbl>
            <c:dLbl>
              <c:idx val="9"/>
              <c:layout>
                <c:manualLayout>
                  <c:x val="-9.763272563882994E-3"/>
                  <c:y val="0.153343054074066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Skolar Sans Latn" panose="020D0000000400000000" pitchFamily="34" charset="0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1-47FD-9A41-3FC82BE72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kolar Sans Latn" panose="020D0000000400000000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Obyvatelstvo!$B$57:$K$57</c:f>
              <c:numCache>
                <c:formatCode>General</c:formatCode>
                <c:ptCount val="10"/>
                <c:pt idx="0">
                  <c:v>7576</c:v>
                </c:pt>
                <c:pt idx="1">
                  <c:v>7552</c:v>
                </c:pt>
                <c:pt idx="2">
                  <c:v>7452</c:v>
                </c:pt>
                <c:pt idx="3">
                  <c:v>7423</c:v>
                </c:pt>
                <c:pt idx="4">
                  <c:v>7339</c:v>
                </c:pt>
                <c:pt idx="5">
                  <c:v>7282</c:v>
                </c:pt>
                <c:pt idx="6">
                  <c:v>7227</c:v>
                </c:pt>
                <c:pt idx="7">
                  <c:v>7147</c:v>
                </c:pt>
                <c:pt idx="8">
                  <c:v>7080</c:v>
                </c:pt>
                <c:pt idx="9">
                  <c:v>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A1-47FD-9A41-3FC82BE725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04049616"/>
        <c:axId val="-104045264"/>
      </c:lineChart>
      <c:catAx>
        <c:axId val="-10404961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45264"/>
        <c:crosses val="max"/>
        <c:auto val="1"/>
        <c:lblAlgn val="ctr"/>
        <c:lblOffset val="100"/>
        <c:noMultiLvlLbl val="0"/>
      </c:catAx>
      <c:valAx>
        <c:axId val="-104045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1040496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Mnichovice</a:t>
            </a:r>
          </a:p>
        </c:rich>
      </c:tx>
      <c:layout>
        <c:manualLayout>
          <c:xMode val="edge"/>
          <c:yMode val="edge"/>
          <c:x val="9.4509134129501779E-2"/>
          <c:y val="9.3600918952554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861513166205579E-2"/>
          <c:y val="9.8121693121693138E-2"/>
          <c:w val="0.91200562772841864"/>
          <c:h val="0.77999104278631837"/>
        </c:manualLayout>
      </c:layout>
      <c:lineChart>
        <c:grouping val="standard"/>
        <c:varyColors val="0"/>
        <c:ser>
          <c:idx val="1"/>
          <c:order val="0"/>
          <c:tx>
            <c:strRef>
              <c:f>Obyvatelstvo!$A$58</c:f>
              <c:strCache>
                <c:ptCount val="1"/>
                <c:pt idx="0">
                  <c:v>Mnichovice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Obyvatelstvo!$B$51:$K$51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Obyvatelstvo!$B$58:$K$58</c:f>
              <c:numCache>
                <c:formatCode>General</c:formatCode>
                <c:ptCount val="10"/>
                <c:pt idx="0">
                  <c:v>3118</c:v>
                </c:pt>
                <c:pt idx="1">
                  <c:v>3156</c:v>
                </c:pt>
                <c:pt idx="2">
                  <c:v>3251</c:v>
                </c:pt>
                <c:pt idx="3">
                  <c:v>3352</c:v>
                </c:pt>
                <c:pt idx="4">
                  <c:v>3445</c:v>
                </c:pt>
                <c:pt idx="5">
                  <c:v>3524</c:v>
                </c:pt>
                <c:pt idx="6">
                  <c:v>3621</c:v>
                </c:pt>
                <c:pt idx="7">
                  <c:v>3773</c:v>
                </c:pt>
                <c:pt idx="8">
                  <c:v>3861</c:v>
                </c:pt>
                <c:pt idx="9">
                  <c:v>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5-4279-8DD5-6BDAD87B1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46896"/>
        <c:axId val="-104044720"/>
      </c:lineChart>
      <c:catAx>
        <c:axId val="-10404689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low"/>
        <c:crossAx val="-104044720"/>
        <c:crosses val="max"/>
        <c:auto val="1"/>
        <c:lblAlgn val="ctr"/>
        <c:lblOffset val="100"/>
        <c:noMultiLvlLbl val="0"/>
      </c:catAx>
      <c:valAx>
        <c:axId val="-104044720"/>
        <c:scaling>
          <c:orientation val="minMax"/>
          <c:min val="3000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crossAx val="-1040468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323850</xdr:colOff>
      <xdr:row>7</xdr:row>
      <xdr:rowOff>104775</xdr:rowOff>
    </xdr:from>
    <xdr:ext cx="2647950" cy="3371850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03F1F3F0-4E0F-40B5-AE9E-DE2D23FDAE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0950" y="2625725"/>
          <a:ext cx="2647950" cy="3371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146050</xdr:colOff>
      <xdr:row>0</xdr:row>
      <xdr:rowOff>0</xdr:rowOff>
    </xdr:from>
    <xdr:to>
      <xdr:col>24</xdr:col>
      <xdr:colOff>587375</xdr:colOff>
      <xdr:row>19</xdr:row>
      <xdr:rowOff>168275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F3E027-95AC-4736-9FF8-F0188A051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152398</xdr:colOff>
      <xdr:row>21</xdr:row>
      <xdr:rowOff>12699</xdr:rowOff>
    </xdr:from>
    <xdr:to>
      <xdr:col>25</xdr:col>
      <xdr:colOff>15875</xdr:colOff>
      <xdr:row>40</xdr:row>
      <xdr:rowOff>50800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D43BF39-21FA-4EBE-950B-E080113D9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120997</xdr:colOff>
      <xdr:row>29</xdr:row>
      <xdr:rowOff>126544</xdr:rowOff>
    </xdr:from>
    <xdr:to>
      <xdr:col>8</xdr:col>
      <xdr:colOff>492605</xdr:colOff>
      <xdr:row>37</xdr:row>
      <xdr:rowOff>75411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F8A2420-B58D-46F5-B550-113B63F72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591854</xdr:colOff>
      <xdr:row>29</xdr:row>
      <xdr:rowOff>76333</xdr:rowOff>
    </xdr:from>
    <xdr:to>
      <xdr:col>13</xdr:col>
      <xdr:colOff>1387</xdr:colOff>
      <xdr:row>37</xdr:row>
      <xdr:rowOff>47651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77115373-7A19-4EEB-8BCC-36B4CEF97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85725</xdr:colOff>
      <xdr:row>39</xdr:row>
      <xdr:rowOff>6351</xdr:rowOff>
    </xdr:from>
    <xdr:to>
      <xdr:col>8</xdr:col>
      <xdr:colOff>619125</xdr:colOff>
      <xdr:row>47</xdr:row>
      <xdr:rowOff>57151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B8ED602D-117A-4349-A833-677FCAEC7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39</xdr:row>
      <xdr:rowOff>76253</xdr:rowOff>
    </xdr:from>
    <xdr:to>
      <xdr:col>13</xdr:col>
      <xdr:colOff>68087</xdr:colOff>
      <xdr:row>48</xdr:row>
      <xdr:rowOff>9525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32F36BF2-3371-46BF-A115-77AAA4563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142874</xdr:rowOff>
    </xdr:from>
    <xdr:to>
      <xdr:col>1</xdr:col>
      <xdr:colOff>76200</xdr:colOff>
      <xdr:row>41</xdr:row>
      <xdr:rowOff>117474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17D59975-B92E-4E56-9D4D-2C34829EF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230332</xdr:colOff>
      <xdr:row>29</xdr:row>
      <xdr:rowOff>115980</xdr:rowOff>
    </xdr:from>
    <xdr:to>
      <xdr:col>4</xdr:col>
      <xdr:colOff>649914</xdr:colOff>
      <xdr:row>37</xdr:row>
      <xdr:rowOff>82603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9753E8B0-31B1-426F-8DD2-6011E3356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177801</xdr:colOff>
      <xdr:row>38</xdr:row>
      <xdr:rowOff>121104</xdr:rowOff>
    </xdr:from>
    <xdr:to>
      <xdr:col>4</xdr:col>
      <xdr:colOff>620939</xdr:colOff>
      <xdr:row>46</xdr:row>
      <xdr:rowOff>158750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ABC67660-8E5F-499C-81F5-D87A3E347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142875</xdr:colOff>
      <xdr:row>41</xdr:row>
      <xdr:rowOff>0</xdr:rowOff>
    </xdr:from>
    <xdr:to>
      <xdr:col>25</xdr:col>
      <xdr:colOff>46094</xdr:colOff>
      <xdr:row>63</xdr:row>
      <xdr:rowOff>158750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31E92D5-E594-4F30-890A-3C13B344E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0.10417</cdr:x>
      <cdr:y>0.50248</cdr:y>
    </cdr:from>
    <cdr:to>
      <cdr:x>0.97031</cdr:x>
      <cdr:y>0.50248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6CF3B8B2-7E56-4AEE-AAE7-E689985F0FBA}"/>
            </a:ext>
          </a:extLst>
        </cdr:cNvPr>
        <cdr:cNvCxnSpPr/>
      </cdr:nvCxnSpPr>
      <cdr:spPr>
        <a:xfrm xmlns:a="http://schemas.openxmlformats.org/drawingml/2006/main">
          <a:off x="476249" y="1378405"/>
          <a:ext cx="39600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530679</xdr:colOff>
      <xdr:row>27</xdr:row>
      <xdr:rowOff>129722</xdr:rowOff>
    </xdr:from>
    <xdr:to>
      <xdr:col>28</xdr:col>
      <xdr:colOff>595541</xdr:colOff>
      <xdr:row>53</xdr:row>
      <xdr:rowOff>143368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89D657-990C-4A9D-A552-BA31B0C8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84818</xdr:colOff>
      <xdr:row>0</xdr:row>
      <xdr:rowOff>0</xdr:rowOff>
    </xdr:from>
    <xdr:to>
      <xdr:col>28</xdr:col>
      <xdr:colOff>580775</xdr:colOff>
      <xdr:row>26</xdr:row>
      <xdr:rowOff>284988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EACFEA9-5761-406A-A394-FCCB3BBAA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595540</xdr:colOff>
      <xdr:row>10</xdr:row>
      <xdr:rowOff>184150</xdr:rowOff>
    </xdr:from>
    <xdr:to>
      <xdr:col>15</xdr:col>
      <xdr:colOff>308882</xdr:colOff>
      <xdr:row>31</xdr:row>
      <xdr:rowOff>160111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140CF73-60F0-4A82-B0DA-6A82C840E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84C9F0-5DBE-4A80-B408-3355447340A1}" name="Tabulka1" displayName="Tabulka1" ref="A2:K9" totalsRowShown="0" headerRowDxfId="192" dataDxfId="191">
  <autoFilter ref="A2:K9" xr:uid="{428978A7-0919-46F0-B44F-40983E315F3A}"/>
  <tableColumns count="11">
    <tableColumn id="1" xr3:uid="{B0270A20-9524-4820-82D2-4EEB4603F5FE}" name="Sloupec1"/>
    <tableColumn id="2" xr3:uid="{4E4E7DED-1791-43C1-AC15-361F67A3B97C}" name="2010" dataDxfId="190"/>
    <tableColumn id="3" xr3:uid="{65311D44-EFC3-4729-AC32-F561B84293E3}" name="2011" dataDxfId="189"/>
    <tableColumn id="4" xr3:uid="{62322DB0-5E06-46DE-8770-96C6E60E1EBD}" name="2012" dataDxfId="188"/>
    <tableColumn id="5" xr3:uid="{4768E08F-9DF9-41AD-9943-C0863BE4AF2F}" name="2013" dataDxfId="187"/>
    <tableColumn id="6" xr3:uid="{B8DCD6C9-2007-43C3-882A-0E873103A76B}" name="2014" dataDxfId="186"/>
    <tableColumn id="7" xr3:uid="{0F0D9773-7BDD-4920-B44B-FFCE306DA045}" name="2015" dataDxfId="185"/>
    <tableColumn id="8" xr3:uid="{0E75ED6A-2C81-4EA0-8604-13BC23F8787D}" name="2016" dataDxfId="184"/>
    <tableColumn id="9" xr3:uid="{F684AE16-E65F-4665-AE74-C3A6314DB49F}" name="2017" dataDxfId="183"/>
    <tableColumn id="10" xr3:uid="{FF1ABA0E-3BB1-415D-BE0B-5A7A8DEC477E}" name="2018" dataDxfId="182"/>
    <tableColumn id="11" xr3:uid="{F6F2C224-8360-4A95-B6C3-C51E8102BD8E}" name="2019" dataDxfId="181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BE0A0F-A180-4EB1-90C2-7607444F3D97}" name="Tabulka14" displayName="Tabulka14" ref="A13:D20" totalsRowShown="0" headerRowDxfId="3" headerRowBorderDxfId="118" tableBorderDxfId="117" totalsRowBorderDxfId="116">
  <autoFilter ref="A13:D20" xr:uid="{679D46A9-D6C1-429D-AA30-A3D98C073A1F}"/>
  <tableColumns count="4">
    <tableColumn id="1" xr3:uid="{95F0902F-377B-4461-AC24-FAD6D9E88AC6}" name="Hluk" dataDxfId="115"/>
    <tableColumn id="2" xr3:uid="{2976F931-74E0-4969-BF37-FBC8B67A6C80}" name="Počet osob v pásmu nad 40 db Noc" dataDxfId="114"/>
    <tableColumn id="4" xr3:uid="{3A99F7D5-180E-4696-8F3E-CBC67C39B750}" name="Počet obyvatel k 2017" dataDxfId="113"/>
    <tableColumn id="5" xr3:uid="{7CF0952A-A155-4E8A-9548-8581AFCBDD97}" name="Podíl obyvatel ohrožených hlukem" dataDxfId="11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27B07CD-8D6A-4441-A3C0-9391DEB07160}" name="Tabulka15" displayName="Tabulka15" ref="A1:D8" totalsRowShown="0" headerRowDxfId="7" dataDxfId="111" tableBorderDxfId="110">
  <autoFilter ref="A1:D8" xr:uid="{8D419756-2379-4A07-B3BA-4CBA609828F9}"/>
  <tableColumns count="4">
    <tableColumn id="1" xr3:uid="{82F8F879-173D-4D4F-A2D0-151A1D0C346C}" name="Součet všech vozidel projíždející centrem města ve všední den" dataDxfId="109"/>
    <tableColumn id="2" xr3:uid="{408414CF-0984-4FC2-AE7A-9E4741323E72}" name="Součet všech vozidel projíždející centrem města ve všední den (voz/den)" dataDxfId="108"/>
    <tableColumn id="3" xr3:uid="{CBA1EB03-57EF-4ADF-A02A-338430F7DD1A}" name="Z toho Kamionová doprava" dataDxfId="107"/>
    <tableColumn id="4" xr3:uid="{D6A59D8B-3054-4F13-A863-CF72179D31FC}" name="Z toho Kamionová doprava %" dataDxfId="106">
      <calculatedColumnFormula>C2/B2*100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ABA2C59-23EF-42FD-9E84-5BD3F8F372FD}" name="Tabulka17" displayName="Tabulka17" ref="F1:G8" totalsRowShown="0" headerRowDxfId="6" dataDxfId="105" tableBorderDxfId="104">
  <autoFilter ref="F1:G8" xr:uid="{4FFFA32D-D056-44DF-BF81-EE86E2AEBFC7}"/>
  <tableColumns count="2">
    <tableColumn id="1" xr3:uid="{87CDE1E0-73C8-48AF-8EA4-9C966B7D4B6E}" name="Obec" dataDxfId="103"/>
    <tableColumn id="2" xr3:uid="{26788EB1-6AD2-4CFA-9E91-436CB40DCB22}" name="Doba dostupnosti na Václavské náměstí 12:00" dataDxfId="10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DBAE218-E020-4F7B-AE7A-278FF0DE6186}" name="Tabulka19" displayName="Tabulka19" ref="I1:K8" totalsRowShown="0" headerRowDxfId="5" dataDxfId="101" tableBorderDxfId="100">
  <autoFilter ref="I1:K8" xr:uid="{09604A96-EE57-4397-A8F6-46015EB1D35E}"/>
  <tableColumns count="3">
    <tableColumn id="1" xr3:uid="{3CE08E90-FCC9-49D9-8948-B3B744D9BB75}" name="Obec" dataDxfId="99"/>
    <tableColumn id="2" xr3:uid="{B9D6E082-A82B-439D-8991-852B95DE44C4}" name="Počet spojů s max 1 přestupem do  Praha  6:00-8:00 ve všední den " dataDxfId="98"/>
    <tableColumn id="4" xr3:uid="{AE15EB9B-5AAE-4147-A8CB-BA31A242B226}" name="Průměrná doba přepravy" dataDxfId="97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631CCBD-8FE4-4FC1-B584-BE1A8C9BB1BC}" name="Tabulka20" displayName="Tabulka20" ref="A1:H8" totalsRowShown="0" headerRowDxfId="96" headerRowBorderDxfId="95" tableBorderDxfId="94" totalsRowBorderDxfId="93">
  <autoFilter ref="A1:H8" xr:uid="{0639ECFD-A3B1-4094-8E8F-BEC5BC1F0825}"/>
  <tableColumns count="8">
    <tableColumn id="1" xr3:uid="{42CBF40A-5DE8-41EE-B507-398BE96D4A23}" name="Daňové příjmy v tisících" dataDxfId="92"/>
    <tableColumn id="2" xr3:uid="{79326333-A283-4B7A-B7C6-270503EB141A}" name="Počet obyvatel 2017" dataDxfId="91"/>
    <tableColumn id="3" xr3:uid="{A4556F91-84B0-4D78-8DBD-3127AE15154B}" name="Počet obyvatel 2018" dataDxfId="90"/>
    <tableColumn id="4" xr3:uid="{652ECF38-1095-422B-87CF-A2B85FC84CEE}" name="2017" dataDxfId="89"/>
    <tableColumn id="5" xr3:uid="{6C429713-E117-463E-8CA4-47C7F89D5CAB}" name="2018" dataDxfId="88"/>
    <tableColumn id="6" xr3:uid="{18074040-ABF8-4601-9745-D137E148C80B}" name="2019" dataDxfId="87"/>
    <tableColumn id="7" xr3:uid="{A78D8394-450D-41E5-AFB8-3C59968530C8}" name="Průměr" dataDxfId="86" dataCellStyle="Čárka 2">
      <calculatedColumnFormula>SUM(D2:F2)/3</calculatedColumnFormula>
    </tableColumn>
    <tableColumn id="8" xr3:uid="{A2BC2F04-360C-43CE-975D-BB06E858C820}" name="Na obyvatele" dataDxfId="85">
      <calculatedColumnFormula>G2/C2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DF09A85-C024-47EF-8E9C-C5CA99D78745}" name="Tabulka21" displayName="Tabulka21" ref="A11:H18" totalsRowShown="0" headerRowDxfId="84" dataDxfId="82" headerRowBorderDxfId="83" tableBorderDxfId="81" totalsRowBorderDxfId="80">
  <autoFilter ref="A11:H18" xr:uid="{C953AF03-752A-43FF-9BAE-D13210841972}"/>
  <tableColumns count="8">
    <tableColumn id="1" xr3:uid="{2D72DBFF-D18F-4AEC-98DE-D1682E8179C0}" name="Kapitálové výdaje" dataDxfId="79"/>
    <tableColumn id="2" xr3:uid="{2F61CFE2-0376-4406-A7A9-F9C32D08DD96}" name="Počet obyvatel 2017" dataDxfId="78"/>
    <tableColumn id="3" xr3:uid="{398220F6-0C31-48CD-AF7C-F692B3B1BBA4}" name="Počet obyvatel 2018" dataDxfId="77"/>
    <tableColumn id="4" xr3:uid="{3A4D775F-9D02-40CB-95CE-2F1FB2842885}" name="2017" dataDxfId="76"/>
    <tableColumn id="5" xr3:uid="{4776F938-A425-484C-8158-3D891946EDB3}" name="2018" dataDxfId="75"/>
    <tableColumn id="6" xr3:uid="{6782C144-4BA2-48BF-AF63-8063886636D2}" name="2019" dataDxfId="74"/>
    <tableColumn id="7" xr3:uid="{748BDC31-F60F-44BC-AA69-94A76D1F3C1A}" name="Sloupec1" dataDxfId="73" dataCellStyle="Čárka 2">
      <calculatedColumnFormula>SUM(D12:F12)/3</calculatedColumnFormula>
    </tableColumn>
    <tableColumn id="8" xr3:uid="{5968860B-1BD1-496B-BADF-D014B2BB80A4}" name="Sloupec2" dataDxfId="72">
      <calculatedColumnFormula>G12/C12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62E15A2-B86A-4309-BDB7-381F3CF62E37}" name="Tabulka22" displayName="Tabulka22" ref="A22:E29" totalsRowShown="0" headerRowDxfId="71" dataDxfId="69" headerRowBorderDxfId="70" tableBorderDxfId="68" totalsRowBorderDxfId="67">
  <autoFilter ref="A22:E29" xr:uid="{9D3D3F32-29D1-40AB-8907-A579200F8D90}"/>
  <tableColumns count="5">
    <tableColumn id="1" xr3:uid="{5F9FC6C4-B59B-4EF2-88E5-2D0CE577A9D1}" name="Saldo příjmů a výdajů" dataDxfId="66"/>
    <tableColumn id="2" xr3:uid="{2977368B-E791-464E-88F0-5D5607A5F929}" name="Počet obyvatel 2017" dataDxfId="65"/>
    <tableColumn id="3" xr3:uid="{FFB947BD-C2A9-443F-8F44-70441178CC55}" name="Počet obyvatel 2018" dataDxfId="64"/>
    <tableColumn id="4" xr3:uid="{050E9141-952E-4E4B-B06A-4BCD42164F8F}" name="2017" dataDxfId="63"/>
    <tableColumn id="5" xr3:uid="{A10635CB-47FD-40B7-BAC0-3F6E305AD548}" name="2018" dataDxfId="62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3838ECB-C794-45C6-9303-EC7F64ACC12A}" name="Tabulka23" displayName="Tabulka23" ref="A32:D39" totalsRowShown="0" headerRowDxfId="61" tableBorderDxfId="60">
  <autoFilter ref="A32:D39" xr:uid="{B7177D86-5C7A-4E64-A2A5-66D99F57C0CE}"/>
  <tableColumns count="4">
    <tableColumn id="1" xr3:uid="{825476A3-6902-45AB-80F5-DC90D06832CE}" name="Podíl podnikatelských subjektů" dataDxfId="59"/>
    <tableColumn id="2" xr3:uid="{D7888B0D-EF5C-4FB1-BCDC-F56A07960EDF}" name="Počet ekonom subjektů " dataDxfId="58"/>
    <tableColumn id="3" xr3:uid="{DC87802E-6EF3-4713-9537-73F04E34E3C7}" name="Počet byvatel ve věku 15-64" dataDxfId="57"/>
    <tableColumn id="4" xr3:uid="{E55404B0-53FF-4FB1-B144-C882F90515EE}" name="Index podnikatelské aktivity" dataDxfId="56">
      <calculatedColumnFormula>B33/C33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123DDBD-D400-4554-8F89-DE907357C758}" name="Tabulka24" displayName="Tabulka24" ref="A42:C49" totalsRowShown="0">
  <autoFilter ref="A42:C49" xr:uid="{EDD9D90B-1550-4750-A21A-D1A11E72FF5F}"/>
  <tableColumns count="3">
    <tableColumn id="1" xr3:uid="{78F56973-AF67-4A46-A487-055C21B4C3E2}" name="Služby" dataDxfId="55"/>
    <tableColumn id="2" xr3:uid="{85FD5136-7AF3-450F-A136-BEA846D2E529}" name="Počet supermarketů"/>
    <tableColumn id="3" xr3:uid="{F719EE25-EA59-402B-B76C-12E0B601ADBD}" name="počet restaurací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8C05B97-FB90-4749-A272-D21D006AF4A5}" name="Tabulka25" displayName="Tabulka25" ref="A53:C60" totalsRowShown="0" headerRowBorderDxfId="54" tableBorderDxfId="53" totalsRowBorderDxfId="52">
  <autoFilter ref="A53:C60" xr:uid="{F3072974-5603-45DF-B898-0AF3652E93BC}"/>
  <tableColumns count="3">
    <tableColumn id="1" xr3:uid="{1C10BA69-202C-424F-9AF9-6B681A92D3C7}" name="Exekuce" dataDxfId="51"/>
    <tableColumn id="2" xr3:uid="{8E2E9B57-71C2-44A2-9CE5-A58543996C11}" name="Podíl osob v exekuci" dataDxfId="50"/>
    <tableColumn id="3" xr3:uid="{CC406E06-D0E1-44E8-9582-F6AEEA56678A}" name="Počet exekucí na jednoho " dataDxfId="4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E6396B-5014-44FD-B901-6150EACAAE38}" name="Tabulka2" displayName="Tabulka2" ref="A12:K19" totalsRowShown="0" headerRowDxfId="180">
  <autoFilter ref="A12:K19" xr:uid="{4D3C8E01-A962-4901-9330-477A265907C3}"/>
  <tableColumns count="11">
    <tableColumn id="1" xr3:uid="{D8898FDB-63A0-419F-A0AA-10B6F71645E3}" name="Index stáří "/>
    <tableColumn id="2" xr3:uid="{371E1C62-382A-43C7-B70F-E73B1E67DF0A}" name="2010" dataDxfId="179"/>
    <tableColumn id="3" xr3:uid="{23ECEC7C-AF60-4CFD-8979-01E2E2EECA51}" name="2011" dataDxfId="178"/>
    <tableColumn id="4" xr3:uid="{C4F5D713-20B5-41B6-ABED-9E99BC4C1508}" name="2012" dataDxfId="177"/>
    <tableColumn id="5" xr3:uid="{A510898F-DC08-4AAE-9FD0-6688658CD34B}" name="2013" dataDxfId="176"/>
    <tableColumn id="6" xr3:uid="{837621BC-9BB1-489B-8F6E-49EE56AD8809}" name="2014" dataDxfId="175"/>
    <tableColumn id="7" xr3:uid="{5751E38A-1CDA-4AC1-A549-73FA56C5626A}" name="2015" dataDxfId="174"/>
    <tableColumn id="8" xr3:uid="{55D81137-D757-4ECD-8C52-8723CD92DA6D}" name="2016" dataDxfId="173"/>
    <tableColumn id="9" xr3:uid="{298D8D2F-E4DD-475A-8DE1-8B880C354B1D}" name="2017" dataDxfId="172"/>
    <tableColumn id="10" xr3:uid="{26F725B2-E61D-48D0-934F-6E0CC4004FFC}" name="2018" dataDxfId="171"/>
    <tableColumn id="11" xr3:uid="{D3EFEAD1-A9D5-4C5A-88B1-0BD974C8214D}" name="2019" dataDxfId="170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5012B7E-4D0C-4466-8E9A-E0993EC8E82D}" name="Tabulka26" displayName="Tabulka26" ref="A32:H39" totalsRowShown="0" headerRowDxfId="48" headerRowBorderDxfId="47" tableBorderDxfId="46" totalsRowBorderDxfId="45">
  <autoFilter ref="A32:H39" xr:uid="{9944EEF3-2C45-4770-BDE5-B193C62B3CA4}"/>
  <tableColumns count="8">
    <tableColumn id="1" xr3:uid="{78895266-7193-4ACC-AA06-58640C262A31}" name="Počet dětí v ZŠ" dataDxfId="44"/>
    <tableColumn id="2" xr3:uid="{5EC2434F-3712-47F8-923A-A11CB6FE9854}" name="Počet ZŠ" dataDxfId="43"/>
    <tableColumn id="3" xr3:uid="{69392C1A-5481-46B1-A98A-5C479D67672E}" name="Kapacita" dataDxfId="42"/>
    <tableColumn id="4" xr3:uid="{02626F90-5CA1-4592-BA9D-F60DAB6268A1}" name="2017" dataDxfId="41"/>
    <tableColumn id="5" xr3:uid="{42CA12EB-711B-4528-9598-769156C2FD6C}" name="2018" dataDxfId="40"/>
    <tableColumn id="6" xr3:uid="{B4B4D47F-382B-45C3-B474-C6B4D856C3FF}" name="Naplněnost 2018" dataDxfId="39">
      <calculatedColumnFormula>E33/C33*100</calculatedColumnFormula>
    </tableColumn>
    <tableColumn id="7" xr3:uid="{BE05BB2E-2F1F-4470-A8E7-3F9BA6E82D3B}" name="Naplněnost 2017" dataDxfId="38">
      <calculatedColumnFormula>D33/C33*100</calculatedColumnFormula>
    </tableColumn>
    <tableColumn id="8" xr3:uid="{EE0E9F23-CB3E-43E4-BF3F-DE8893718BAE}" name="Naplněnost průměr" dataDxfId="37">
      <calculatedColumnFormula>(F33+G33)/2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BF45490-28AD-48A5-97EC-EE31A35A9CAA}" name="Tabulka27" displayName="Tabulka27" ref="A22:H29" totalsRowShown="0" headerRowDxfId="36" headerRowBorderDxfId="35" tableBorderDxfId="34" totalsRowBorderDxfId="33">
  <autoFilter ref="A22:H29" xr:uid="{B51BB286-3AFC-4429-B4E5-8A5AC4D192D5}"/>
  <tableColumns count="8">
    <tableColumn id="1" xr3:uid="{80A4037D-4D09-4B44-B484-B1C228B99507}" name="Počet dětí v MŠ" dataDxfId="32"/>
    <tableColumn id="2" xr3:uid="{A9790763-7AD3-43CD-A198-0D8C8D202A29}" name="Počet MŠ" dataDxfId="31"/>
    <tableColumn id="3" xr3:uid="{08DB246C-5676-4FAD-819D-4C837F45292E}" name="Kapacita" dataDxfId="30"/>
    <tableColumn id="4" xr3:uid="{340B31E3-212A-499E-AED5-24B9C277CFF7}" name="2017" dataDxfId="29"/>
    <tableColumn id="5" xr3:uid="{1762AC70-9024-4DA6-BA86-95F2DA679E59}" name="2018" dataDxfId="28"/>
    <tableColumn id="6" xr3:uid="{73607AD4-D4AA-410E-B9DE-9A808B5F6B7E}" name="Naplněnost 2018" dataDxfId="27">
      <calculatedColumnFormula>E23/C23*100</calculatedColumnFormula>
    </tableColumn>
    <tableColumn id="7" xr3:uid="{233D952E-213D-4051-A9A3-F94836EAA127}" name="Naplněnost 2017" dataDxfId="26">
      <calculatedColumnFormula>D23/C23*100</calculatedColumnFormula>
    </tableColumn>
    <tableColumn id="8" xr3:uid="{BC3BD9C1-79E5-4B7C-AB1C-CCCCC5BFA1B5}" name="Naplněnost průměr" dataDxfId="25">
      <calculatedColumnFormula>(F23+G23)/2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4C38F03-485B-4E87-BC1C-52B657A1D393}" name="Tabulka28" displayName="Tabulka28" ref="A12:G19" totalsRowShown="0" headerRowDxfId="4" dataDxfId="23" headerRowBorderDxfId="24" tableBorderDxfId="22" totalsRowBorderDxfId="21">
  <autoFilter ref="A12:G19" xr:uid="{26D075D8-8EDE-4657-A71D-107AC8C67F51}"/>
  <tableColumns count="7">
    <tableColumn id="1" xr3:uid="{EAA0D152-6A76-4BC2-B342-0994226EB9F5}" name="Obec" dataDxfId="20"/>
    <tableColumn id="2" xr3:uid="{5E230FB0-7E73-4770-886B-BE72DAC17E9A}" name="Ordinace praktického lékaře" dataDxfId="19"/>
    <tableColumn id="3" xr3:uid="{D61F552E-5883-4DE7-9C6F-8B1CD5F66E07}" name="Ordinace praktického lékaře pro děti a dorost" dataDxfId="18"/>
    <tableColumn id="4" xr3:uid="{FBF90FE0-F17F-4023-B02E-91F342877490}" name="Ordinace stomatologa" dataDxfId="17"/>
    <tableColumn id="5" xr3:uid="{0B5AD67D-B725-4CDC-B887-643A99FC2EB2}" name="Ordinace gynekologa " dataDxfId="16"/>
    <tableColumn id="6" xr3:uid="{ED348382-E54E-43FE-87DC-710817D0B5E6}" name="Ordinace specialisty" dataDxfId="15"/>
    <tableColumn id="7" xr3:uid="{EA640FD3-8848-4D47-9551-E47854B7CA9E}" name="Počet lékáren" dataDxfId="14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BC15773-DAD9-4B11-833B-AFB664BB1345}" name="Tabulka29" displayName="Tabulka29" ref="A1:C8" totalsRowShown="0" headerRowBorderDxfId="13" tableBorderDxfId="12" totalsRowBorderDxfId="11">
  <autoFilter ref="A1:C8" xr:uid="{CA7C5F5A-076E-4444-BF74-66AC799E50C6}"/>
  <tableColumns count="3">
    <tableColumn id="1" xr3:uid="{66807E69-566F-4EEC-9A80-3CEBF29148AB}" name="Domovy pro seniory" dataDxfId="10"/>
    <tableColumn id="2" xr3:uid="{B7EDE314-FB0B-42BE-B726-320BFD14CBC9}" name="Počet" dataDxfId="9"/>
    <tableColumn id="3" xr3:uid="{66B9DE82-D463-4967-AE7B-A1707F1E0C6C}" name="Počet míst" dataDxfId="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630BA4-F9EB-48F7-9C2C-317F661E2D2F}" name="Tabulka3" displayName="Tabulka3" ref="A22:L29" totalsRowShown="0" headerRowDxfId="169">
  <autoFilter ref="A22:L29" xr:uid="{66C1C728-B89A-48F8-A078-71EDF348F3E9}"/>
  <tableColumns count="12">
    <tableColumn id="1" xr3:uid="{33E7A38E-C3F9-41D6-8ABB-1E7E82928522}" name="Celkový přírůstek na 1000 obyvatel"/>
    <tableColumn id="2" xr3:uid="{B92F78ED-2AD8-4FCF-A438-5EF5EE156FDC}" name="2010" dataDxfId="168"/>
    <tableColumn id="3" xr3:uid="{55C8BFFB-CF42-4313-917B-F05D1B17C024}" name="2011" dataDxfId="167"/>
    <tableColumn id="4" xr3:uid="{4B789538-2B55-40C3-9E09-0B555AF2D7C8}" name="2012" dataDxfId="166"/>
    <tableColumn id="5" xr3:uid="{9C2BC77F-66F4-4B49-8450-67BA24340A66}" name="2013" dataDxfId="165"/>
    <tableColumn id="6" xr3:uid="{17144AAA-099D-40AC-96C1-989998B200F3}" name="2014" dataDxfId="164"/>
    <tableColumn id="7" xr3:uid="{E4725945-4802-4B76-A8B6-6FB996D37F5D}" name="2015" dataDxfId="163"/>
    <tableColumn id="8" xr3:uid="{96620402-EE09-4AC0-9205-4A1EBE8B9CB9}" name="2016" dataDxfId="162"/>
    <tableColumn id="9" xr3:uid="{89234D22-B7FB-42A5-86A0-7BC76E97E12D}" name="2017" dataDxfId="161"/>
    <tableColumn id="10" xr3:uid="{AAD05738-46A8-4C05-8C4B-A6E42E69A429}" name="2018" dataDxfId="160"/>
    <tableColumn id="11" xr3:uid="{D0B31FC5-BC0B-47A3-80ED-926F5D0B52FF}" name="2019" dataDxfId="159"/>
    <tableColumn id="12" xr3:uid="{3A5D4783-24EC-4B14-9711-C1179B5F0173}" name="Průměr" dataDxfId="158">
      <calculatedColumnFormula>SUM(B23:K23)/9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0BA7E4-5042-4B4A-A464-856049A7A2B6}" name="Tabulka4" displayName="Tabulka4" ref="A51:K58" totalsRowShown="0" headerRowDxfId="157">
  <autoFilter ref="A51:K58" xr:uid="{CE5CF4F2-B6BF-4089-A0AF-7CB38083DD3B}"/>
  <tableColumns count="11">
    <tableColumn id="1" xr3:uid="{1227FB10-304A-4080-8405-5D61D95991E5}" name="Celkový přírůstek na 1000 obyvatel"/>
    <tableColumn id="2" xr3:uid="{53605E16-2157-4BAD-92D8-49E6F678DCBC}" name="2010"/>
    <tableColumn id="3" xr3:uid="{34EE3294-0B4D-498A-9C4B-31D04AF12DC4}" name="2011"/>
    <tableColumn id="4" xr3:uid="{2774832B-5069-474F-92A3-7093465DAC28}" name="2012"/>
    <tableColumn id="5" xr3:uid="{2A6795C2-A186-4444-BDF3-15ECAFBD868D}" name="2013"/>
    <tableColumn id="6" xr3:uid="{76CF0A10-23C9-4A5F-AE21-B94EA24C7C4C}" name="2014"/>
    <tableColumn id="7" xr3:uid="{B2211C94-9FFD-4C8F-BE62-E073B3BEB827}" name="2015"/>
    <tableColumn id="8" xr3:uid="{75718D9B-4D0E-4137-810F-F8626A14872A}" name="2016"/>
    <tableColumn id="9" xr3:uid="{8708D833-73CB-4AD1-AA93-6322A411AFC5}" name="2017"/>
    <tableColumn id="10" xr3:uid="{F11238C1-DC30-4D5C-9663-023DC30780BA}" name="2018"/>
    <tableColumn id="11" xr3:uid="{A0389E5A-3F62-4AB2-9F8E-EC28BD7CFED5}" name="201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343A38-C41A-43DE-8007-C04E2F1451FC}" name="Tabulka6" displayName="Tabulka6" ref="A36:K43" totalsRowShown="0" headerRowDxfId="1" headerRowBorderDxfId="156" tableBorderDxfId="155" totalsRowBorderDxfId="154">
  <autoFilter ref="A36:K43" xr:uid="{340E6E41-53D0-4D38-8359-28FCE1FAE1BA}"/>
  <tableColumns count="11">
    <tableColumn id="1" xr3:uid="{16F25DEC-92E7-405B-9AAF-D64ECBAAC437}" name="Počet nových bytů na 1000 obyvatel" dataDxfId="153"/>
    <tableColumn id="2" xr3:uid="{5BE30201-DDCD-4920-B66E-F0D701D81DC4}" name="2010" dataDxfId="152">
      <calculatedColumnFormula>B2/B47*1000</calculatedColumnFormula>
    </tableColumn>
    <tableColumn id="3" xr3:uid="{8915BD25-5F71-48C5-8F7E-7A27C6097012}" name="2011" dataDxfId="151">
      <calculatedColumnFormula>C2/C47*1000</calculatedColumnFormula>
    </tableColumn>
    <tableColumn id="4" xr3:uid="{D9197BA3-1CF0-424B-ADAC-2C83A202498B}" name="2012" dataDxfId="150">
      <calculatedColumnFormula>D2/D47*1000</calculatedColumnFormula>
    </tableColumn>
    <tableColumn id="5" xr3:uid="{D266E0C7-E469-4ED2-983A-E4CF4A8F250B}" name="2013" dataDxfId="149">
      <calculatedColumnFormula>E2/E47*1000</calculatedColumnFormula>
    </tableColumn>
    <tableColumn id="6" xr3:uid="{5C9FAC02-B421-47FF-B5F9-4AFD45CBAB8D}" name="2014" dataDxfId="148">
      <calculatedColumnFormula>F2/F47*1000</calculatedColumnFormula>
    </tableColumn>
    <tableColumn id="7" xr3:uid="{55C2702C-D334-4754-A624-4C1A55E35654}" name="2015" dataDxfId="147">
      <calculatedColumnFormula>G2/G47*1000</calculatedColumnFormula>
    </tableColumn>
    <tableColumn id="8" xr3:uid="{810DC801-0530-40BD-94BC-CCA207883E6A}" name="2016" dataDxfId="146">
      <calculatedColumnFormula>H2/H47*1000</calculatedColumnFormula>
    </tableColumn>
    <tableColumn id="9" xr3:uid="{089C9C57-D288-47D4-ACD6-F830BDF86428}" name="2017" dataDxfId="145">
      <calculatedColumnFormula>I2/I47*1000</calculatedColumnFormula>
    </tableColumn>
    <tableColumn id="10" xr3:uid="{186AA86E-16C4-4724-B143-A37A4C222D71}" name="2018" dataDxfId="144">
      <calculatedColumnFormula>J2/J47*1000</calculatedColumnFormula>
    </tableColumn>
    <tableColumn id="11" xr3:uid="{8EF37CD5-9466-4594-BF1B-A593DD476671}" name="2019" dataDxfId="143">
      <calculatedColumnFormula>K2/K47*1000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4AFA996-E7A2-4731-9A6D-25E5511DD2AE}" name="Tabulka7" displayName="Tabulka7" ref="A46:K53" totalsRowShown="0" headerRowDxfId="142">
  <autoFilter ref="A46:K53" xr:uid="{01CBD788-B06F-4E19-8ACF-A2EE5B14CA67}"/>
  <tableColumns count="11">
    <tableColumn id="1" xr3:uid="{A1523EAF-5CEF-4CF7-9A78-DAC83BD3F705}" name="Počet obyvatel"/>
    <tableColumn id="2" xr3:uid="{B459400B-223E-4F7C-B4CA-0FFCDB1FAA8A}" name="2010"/>
    <tableColumn id="3" xr3:uid="{1F63A993-8872-4CC3-A508-12BB50003B20}" name="2011"/>
    <tableColumn id="4" xr3:uid="{54792C87-3932-47EE-B3A0-8094028A0F90}" name="2012"/>
    <tableColumn id="5" xr3:uid="{B3935B4B-385D-4BF8-BB92-5F72157A7E5B}" name="2013"/>
    <tableColumn id="6" xr3:uid="{A0179614-D412-4FAD-BD7E-67E434044A3A}" name="2014"/>
    <tableColumn id="7" xr3:uid="{A399C894-1665-4D3D-9B98-9A1605FC46E1}" name="2015"/>
    <tableColumn id="8" xr3:uid="{ED1ACCA6-1E96-4897-81CD-A1744163C3BE}" name="2016"/>
    <tableColumn id="9" xr3:uid="{A53CAE67-348F-4041-A518-21DB80A0816B}" name="2017"/>
    <tableColumn id="10" xr3:uid="{9395C2C0-4A31-46B2-99F5-26E8F8D2F10F}" name="2018"/>
    <tableColumn id="11" xr3:uid="{1AD91FDE-D4BE-4472-AF64-55499B32A15D}" name="2019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59F6D9B-0237-4A64-80B7-8A1DEADB91E2}" name="Tabulka10" displayName="Tabulka10" ref="A1:M8" totalsRowShown="0" headerRowDxfId="2">
  <autoFilter ref="A1:M8" xr:uid="{031BC9AA-A015-4A87-AE57-F3C0A4BFE390}"/>
  <tableColumns count="13">
    <tableColumn id="1" xr3:uid="{C35E2820-0599-4520-8594-B6F9C9509FEA}" name="Dokončené byty"/>
    <tableColumn id="2" xr3:uid="{FC29A694-CCB4-49D1-BD3B-1033340E7B8A}" name="2010" dataDxfId="141"/>
    <tableColumn id="3" xr3:uid="{49B53A18-BEFC-4E0A-8976-C6C0EB03DB58}" name="2011" dataDxfId="140"/>
    <tableColumn id="4" xr3:uid="{21015AFB-309B-4B05-B0F2-5A82D99540AA}" name="2012" dataDxfId="139"/>
    <tableColumn id="5" xr3:uid="{C9965F32-F6F8-4EA3-8FA0-26E90C43601F}" name="2013" dataDxfId="138"/>
    <tableColumn id="6" xr3:uid="{06BC84B9-E672-429C-8D6E-103822879D02}" name="2014" dataDxfId="137"/>
    <tableColumn id="7" xr3:uid="{4E7BBC10-CF93-4A47-836E-B95E1C612945}" name="2015" dataDxfId="136"/>
    <tableColumn id="8" xr3:uid="{9EB94D2E-0294-4F6B-868F-51A96FCACA02}" name="2016" dataDxfId="135"/>
    <tableColumn id="9" xr3:uid="{4164B7DD-C6CF-40C5-8258-3B90C9D3466C}" name="2017" dataDxfId="134"/>
    <tableColumn id="10" xr3:uid="{C53F8AFC-EC9A-4ECF-94FA-811CA323B13E}" name="2018" dataDxfId="133"/>
    <tableColumn id="11" xr3:uid="{9C4B3254-7E65-4285-8260-611ED76A4178}" name="2019"/>
    <tableColumn id="12" xr3:uid="{FEB66C59-B57B-4693-8D55-AEE3D8F90810}" name="Součet" dataDxfId="132">
      <calculatedColumnFormula>SUM(B2:K2)</calculatedColumnFormula>
    </tableColumn>
    <tableColumn id="13" xr3:uid="{79D38A0C-B02E-4867-B779-B063C6CAC308}" name="Podíl bytů postavených v letech 2010-2019 na celkových bytech " dataDxfId="131">
      <calculatedColumnFormula>L2*100/B12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FC79B80-FADA-4AE4-9A16-02F0A8B25A38}" name="Tabulka11" displayName="Tabulka11" ref="A25:D28" totalsRowShown="0" headerRowDxfId="130" headerRowBorderDxfId="129" tableBorderDxfId="128">
  <autoFilter ref="A25:D28" xr:uid="{4218E399-9F19-4A5F-B2D7-BFC44D700F98}"/>
  <tableColumns count="4">
    <tableColumn id="1" xr3:uid="{33DE380F-5F42-48C2-BBBA-C6CA6ADB7299}" name="Sloupec1" dataDxfId="127"/>
    <tableColumn id="2" xr3:uid="{F8D52DE7-B63A-469A-96AC-F25763DAA68E}" name="Uspokojivý" dataDxfId="126"/>
    <tableColumn id="3" xr3:uid="{CA512184-8626-434B-A8FB-D98F7E8133DF}" name="Je třeba rozšířit " dataDxfId="125"/>
    <tableColumn id="4" xr3:uid="{FECF0BC3-3B2D-4096-A537-594AC9451BAC}" name="Je třeba opravy" dataDxfId="124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28AE7F2-F93D-4F7E-A94B-E9515027AB83}" name="Tabulka12" displayName="Tabulka12" ref="A11:B18" totalsRowShown="0" headerRowDxfId="0" headerRowBorderDxfId="123" tableBorderDxfId="122" totalsRowBorderDxfId="121">
  <autoFilter ref="A11:B18" xr:uid="{43A2864B-C98F-44A2-B1A0-0FEA07074658}"/>
  <tableColumns count="2">
    <tableColumn id="1" xr3:uid="{23138569-659B-47AA-A7EC-B50527576ED7}" name="Byty celkem dle SLDB" dataDxfId="120"/>
    <tableColumn id="2" xr3:uid="{95E8D2AD-7C3A-4033-9D9E-DF9B2449847D}" name="Počet" dataDxfId="11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table" Target="../tables/table14.xml"/><Relationship Id="rId6" Type="http://schemas.openxmlformats.org/officeDocument/2006/relationships/table" Target="../tables/table19.xml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table" Target="../tables/table20.xml"/><Relationship Id="rId4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598C-3E42-40F3-95CB-30369D5EA55E}">
  <sheetPr>
    <pageSetUpPr fitToPage="1"/>
  </sheetPr>
  <dimension ref="A1:V1000"/>
  <sheetViews>
    <sheetView showGridLines="0" tabSelected="1" zoomScale="70" zoomScaleNormal="70" workbookViewId="0">
      <selection activeCell="R32" sqref="R32"/>
    </sheetView>
  </sheetViews>
  <sheetFormatPr defaultColWidth="13.26953125" defaultRowHeight="15" customHeight="1"/>
  <cols>
    <col min="1" max="1" width="7.6328125" style="2" customWidth="1"/>
    <col min="2" max="11" width="10.453125" style="2" customWidth="1"/>
    <col min="12" max="22" width="7.6328125" style="2" customWidth="1"/>
    <col min="23" max="26" width="8" style="2" customWidth="1"/>
    <col min="27" max="16384" width="13.26953125" style="2"/>
  </cols>
  <sheetData>
    <row r="1" spans="1:22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60.5">
      <c r="A3" s="1"/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8">
      <c r="A4" s="1"/>
      <c r="B4" s="99" t="s">
        <v>2</v>
      </c>
      <c r="C4" s="100"/>
      <c r="D4" s="100"/>
      <c r="E4" s="100"/>
      <c r="F4" s="100"/>
      <c r="G4" s="100"/>
      <c r="H4" s="100"/>
      <c r="I4" s="100"/>
      <c r="J4" s="100"/>
      <c r="K4" s="100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45">
      <c r="A5" s="1"/>
      <c r="B5" s="101" t="s">
        <v>1</v>
      </c>
      <c r="C5" s="98"/>
      <c r="D5" s="98"/>
      <c r="E5" s="98"/>
      <c r="F5" s="98"/>
      <c r="G5" s="98"/>
      <c r="H5" s="98"/>
      <c r="I5" s="98"/>
      <c r="J5" s="98"/>
      <c r="K5" s="98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>
      <c r="A15" s="1"/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>
      <c r="A28" s="1"/>
      <c r="B28" s="104">
        <v>44166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/>
    <row r="230" spans="1:22" ht="15.75" customHeight="1"/>
    <row r="231" spans="1:22" ht="15.75" customHeight="1"/>
    <row r="232" spans="1:22" ht="15.75" customHeight="1"/>
    <row r="233" spans="1:22" ht="15.75" customHeight="1"/>
    <row r="234" spans="1:22" ht="15.75" customHeight="1"/>
    <row r="235" spans="1:22" ht="15.75" customHeight="1"/>
    <row r="236" spans="1:22" ht="15.75" customHeight="1"/>
    <row r="237" spans="1:22" ht="15.75" customHeight="1"/>
    <row r="238" spans="1:22" ht="15.75" customHeight="1"/>
    <row r="239" spans="1:22" ht="15.75" customHeight="1"/>
    <row r="240" spans="1:22" ht="15.75" customHeight="1"/>
    <row r="241" s="2" customFormat="1" ht="15.75" customHeight="1"/>
    <row r="242" s="2" customFormat="1" ht="15.75" customHeight="1"/>
    <row r="243" s="2" customFormat="1" ht="15.75" customHeight="1"/>
    <row r="244" s="2" customFormat="1" ht="15.75" customHeight="1"/>
    <row r="245" s="2" customFormat="1" ht="15.75" customHeight="1"/>
    <row r="246" s="2" customFormat="1" ht="15.75" customHeight="1"/>
    <row r="247" s="2" customFormat="1" ht="15.75" customHeight="1"/>
    <row r="248" s="2" customFormat="1" ht="15.75" customHeight="1"/>
    <row r="249" s="2" customFormat="1" ht="15.75" customHeight="1"/>
    <row r="250" s="2" customFormat="1" ht="15.75" customHeight="1"/>
    <row r="251" s="2" customFormat="1" ht="15.75" customHeight="1"/>
    <row r="252" s="2" customFormat="1" ht="15.75" customHeight="1"/>
    <row r="253" s="2" customFormat="1" ht="15.75" customHeight="1"/>
    <row r="254" s="2" customFormat="1" ht="15.75" customHeight="1"/>
    <row r="255" s="2" customFormat="1" ht="15.75" customHeight="1"/>
    <row r="256" s="2" customFormat="1" ht="15.75" customHeight="1"/>
    <row r="257" s="2" customFormat="1" ht="15.75" customHeight="1"/>
    <row r="258" s="2" customFormat="1" ht="15.75" customHeight="1"/>
    <row r="259" s="2" customFormat="1" ht="15.75" customHeight="1"/>
    <row r="260" s="2" customFormat="1" ht="15.75" customHeight="1"/>
    <row r="261" s="2" customFormat="1" ht="15.75" customHeight="1"/>
    <row r="262" s="2" customFormat="1" ht="15.75" customHeight="1"/>
    <row r="263" s="2" customFormat="1" ht="15.75" customHeight="1"/>
    <row r="264" s="2" customFormat="1" ht="15.75" customHeight="1"/>
    <row r="265" s="2" customFormat="1" ht="15.75" customHeight="1"/>
    <row r="266" s="2" customFormat="1" ht="15.75" customHeight="1"/>
    <row r="267" s="2" customFormat="1" ht="15.75" customHeight="1"/>
    <row r="268" s="2" customFormat="1" ht="15.75" customHeight="1"/>
    <row r="269" s="2" customFormat="1" ht="15.75" customHeight="1"/>
    <row r="270" s="2" customFormat="1" ht="15.75" customHeight="1"/>
    <row r="271" s="2" customFormat="1" ht="15.75" customHeight="1"/>
    <row r="272" s="2" customFormat="1" ht="15.75" customHeight="1"/>
    <row r="273" s="2" customFormat="1" ht="15.75" customHeight="1"/>
    <row r="274" s="2" customFormat="1" ht="15.75" customHeight="1"/>
    <row r="275" s="2" customFormat="1" ht="15.75" customHeight="1"/>
    <row r="276" s="2" customFormat="1" ht="15.75" customHeight="1"/>
    <row r="277" s="2" customFormat="1" ht="15.75" customHeight="1"/>
    <row r="278" s="2" customFormat="1" ht="15.75" customHeight="1"/>
    <row r="279" s="2" customFormat="1" ht="15.75" customHeight="1"/>
    <row r="280" s="2" customFormat="1" ht="15.75" customHeight="1"/>
    <row r="281" s="2" customFormat="1" ht="15.75" customHeight="1"/>
    <row r="282" s="2" customFormat="1" ht="15.75" customHeight="1"/>
    <row r="283" s="2" customFormat="1" ht="15.75" customHeight="1"/>
    <row r="284" s="2" customFormat="1" ht="15.75" customHeight="1"/>
    <row r="285" s="2" customFormat="1" ht="15.75" customHeight="1"/>
    <row r="286" s="2" customFormat="1" ht="15.75" customHeight="1"/>
    <row r="287" s="2" customFormat="1" ht="15.75" customHeight="1"/>
    <row r="288" s="2" customFormat="1" ht="15.75" customHeight="1"/>
    <row r="289" s="2" customFormat="1" ht="15.75" customHeight="1"/>
    <row r="290" s="2" customFormat="1" ht="15.75" customHeight="1"/>
    <row r="291" s="2" customFormat="1" ht="15.75" customHeight="1"/>
    <row r="292" s="2" customFormat="1" ht="15.75" customHeight="1"/>
    <row r="293" s="2" customFormat="1" ht="15.75" customHeight="1"/>
    <row r="294" s="2" customFormat="1" ht="15.75" customHeight="1"/>
    <row r="295" s="2" customFormat="1" ht="15.75" customHeight="1"/>
    <row r="296" s="2" customFormat="1" ht="15.75" customHeight="1"/>
    <row r="297" s="2" customFormat="1" ht="15.75" customHeight="1"/>
    <row r="298" s="2" customFormat="1" ht="15.75" customHeight="1"/>
    <row r="299" s="2" customFormat="1" ht="15.75" customHeight="1"/>
    <row r="300" s="2" customFormat="1" ht="15.75" customHeight="1"/>
    <row r="301" s="2" customFormat="1" ht="15.75" customHeight="1"/>
    <row r="302" s="2" customFormat="1" ht="15.75" customHeight="1"/>
    <row r="303" s="2" customFormat="1" ht="15.75" customHeight="1"/>
    <row r="304" s="2" customFormat="1" ht="15.75" customHeight="1"/>
    <row r="305" s="2" customFormat="1" ht="15.75" customHeight="1"/>
    <row r="306" s="2" customFormat="1" ht="15.75" customHeight="1"/>
    <row r="307" s="2" customFormat="1" ht="15.75" customHeight="1"/>
    <row r="308" s="2" customFormat="1" ht="15.75" customHeight="1"/>
    <row r="309" s="2" customFormat="1" ht="15.75" customHeight="1"/>
    <row r="310" s="2" customFormat="1" ht="15.75" customHeight="1"/>
    <row r="311" s="2" customFormat="1" ht="15.75" customHeight="1"/>
    <row r="312" s="2" customFormat="1" ht="15.75" customHeight="1"/>
    <row r="313" s="2" customFormat="1" ht="15.75" customHeight="1"/>
    <row r="314" s="2" customFormat="1" ht="15.75" customHeight="1"/>
    <row r="315" s="2" customFormat="1" ht="15.75" customHeight="1"/>
    <row r="316" s="2" customFormat="1" ht="15.75" customHeight="1"/>
    <row r="317" s="2" customFormat="1" ht="15.75" customHeight="1"/>
    <row r="318" s="2" customFormat="1" ht="15.75" customHeight="1"/>
    <row r="319" s="2" customFormat="1" ht="15.75" customHeight="1"/>
    <row r="320" s="2" customFormat="1" ht="15.75" customHeight="1"/>
    <row r="321" s="2" customFormat="1" ht="15.75" customHeight="1"/>
    <row r="322" s="2" customFormat="1" ht="15.75" customHeight="1"/>
    <row r="323" s="2" customFormat="1" ht="15.75" customHeight="1"/>
    <row r="324" s="2" customFormat="1" ht="15.75" customHeight="1"/>
    <row r="325" s="2" customFormat="1" ht="15.75" customHeight="1"/>
    <row r="326" s="2" customFormat="1" ht="15.75" customHeight="1"/>
    <row r="327" s="2" customFormat="1" ht="15.75" customHeight="1"/>
    <row r="328" s="2" customFormat="1" ht="15.75" customHeight="1"/>
    <row r="329" s="2" customFormat="1" ht="15.75" customHeight="1"/>
    <row r="330" s="2" customFormat="1" ht="15.75" customHeight="1"/>
    <row r="331" s="2" customFormat="1" ht="15.75" customHeight="1"/>
    <row r="332" s="2" customFormat="1" ht="15.75" customHeight="1"/>
    <row r="333" s="2" customFormat="1" ht="15.75" customHeight="1"/>
    <row r="334" s="2" customFormat="1" ht="15.75" customHeight="1"/>
    <row r="335" s="2" customFormat="1" ht="15.75" customHeight="1"/>
    <row r="336" s="2" customFormat="1" ht="15.75" customHeight="1"/>
    <row r="337" s="2" customFormat="1" ht="15.75" customHeight="1"/>
    <row r="338" s="2" customFormat="1" ht="15.75" customHeight="1"/>
    <row r="339" s="2" customFormat="1" ht="15.75" customHeight="1"/>
    <row r="340" s="2" customFormat="1" ht="15.75" customHeight="1"/>
    <row r="341" s="2" customFormat="1" ht="15.75" customHeight="1"/>
    <row r="342" s="2" customFormat="1" ht="15.75" customHeight="1"/>
    <row r="343" s="2" customFormat="1" ht="15.75" customHeight="1"/>
    <row r="344" s="2" customFormat="1" ht="15.75" customHeight="1"/>
    <row r="345" s="2" customFormat="1" ht="15.75" customHeight="1"/>
    <row r="346" s="2" customFormat="1" ht="15.75" customHeight="1"/>
    <row r="347" s="2" customFormat="1" ht="15.75" customHeight="1"/>
    <row r="348" s="2" customFormat="1" ht="15.75" customHeight="1"/>
    <row r="349" s="2" customFormat="1" ht="15.75" customHeight="1"/>
    <row r="350" s="2" customFormat="1" ht="15.75" customHeight="1"/>
    <row r="351" s="2" customFormat="1" ht="15.75" customHeight="1"/>
    <row r="352" s="2" customFormat="1" ht="15.75" customHeight="1"/>
    <row r="353" s="2" customFormat="1" ht="15.75" customHeight="1"/>
    <row r="354" s="2" customFormat="1" ht="15.75" customHeight="1"/>
    <row r="355" s="2" customFormat="1" ht="15.75" customHeight="1"/>
    <row r="356" s="2" customFormat="1" ht="15.75" customHeight="1"/>
    <row r="357" s="2" customFormat="1" ht="15.75" customHeight="1"/>
    <row r="358" s="2" customFormat="1" ht="15.75" customHeight="1"/>
    <row r="359" s="2" customFormat="1" ht="15.75" customHeight="1"/>
    <row r="360" s="2" customFormat="1" ht="15.75" customHeight="1"/>
    <row r="361" s="2" customFormat="1" ht="15.75" customHeight="1"/>
    <row r="362" s="2" customFormat="1" ht="15.75" customHeight="1"/>
    <row r="363" s="2" customFormat="1" ht="15.75" customHeight="1"/>
    <row r="364" s="2" customFormat="1" ht="15.75" customHeight="1"/>
    <row r="365" s="2" customFormat="1" ht="15.75" customHeight="1"/>
    <row r="366" s="2" customFormat="1" ht="15.75" customHeight="1"/>
    <row r="367" s="2" customFormat="1" ht="15.75" customHeight="1"/>
    <row r="368" s="2" customFormat="1" ht="15.75" customHeight="1"/>
    <row r="369" s="2" customFormat="1" ht="15.75" customHeight="1"/>
    <row r="370" s="2" customFormat="1" ht="15.75" customHeight="1"/>
    <row r="371" s="2" customFormat="1" ht="15.75" customHeight="1"/>
    <row r="372" s="2" customFormat="1" ht="15.75" customHeight="1"/>
    <row r="373" s="2" customFormat="1" ht="15.75" customHeight="1"/>
    <row r="374" s="2" customFormat="1" ht="15.75" customHeight="1"/>
    <row r="375" s="2" customFormat="1" ht="15.75" customHeight="1"/>
    <row r="376" s="2" customFormat="1" ht="15.75" customHeight="1"/>
    <row r="377" s="2" customFormat="1" ht="15.75" customHeight="1"/>
    <row r="378" s="2" customFormat="1" ht="15.75" customHeight="1"/>
    <row r="379" s="2" customFormat="1" ht="15.75" customHeight="1"/>
    <row r="380" s="2" customFormat="1" ht="15.75" customHeight="1"/>
    <row r="381" s="2" customFormat="1" ht="15.75" customHeight="1"/>
    <row r="382" s="2" customFormat="1" ht="15.75" customHeight="1"/>
    <row r="383" s="2" customFormat="1" ht="15.75" customHeight="1"/>
    <row r="384" s="2" customFormat="1" ht="15.75" customHeight="1"/>
    <row r="385" s="2" customFormat="1" ht="15.75" customHeight="1"/>
    <row r="386" s="2" customFormat="1" ht="15.75" customHeight="1"/>
    <row r="387" s="2" customFormat="1" ht="15.75" customHeight="1"/>
    <row r="388" s="2" customFormat="1" ht="15.75" customHeight="1"/>
    <row r="389" s="2" customFormat="1" ht="15.75" customHeight="1"/>
    <row r="390" s="2" customFormat="1" ht="15.75" customHeight="1"/>
    <row r="391" s="2" customFormat="1" ht="15.75" customHeight="1"/>
    <row r="392" s="2" customFormat="1" ht="15.75" customHeight="1"/>
    <row r="393" s="2" customFormat="1" ht="15.75" customHeight="1"/>
    <row r="394" s="2" customFormat="1" ht="15.75" customHeight="1"/>
    <row r="395" s="2" customFormat="1" ht="15.75" customHeight="1"/>
    <row r="396" s="2" customFormat="1" ht="15.75" customHeight="1"/>
    <row r="397" s="2" customFormat="1" ht="15.75" customHeight="1"/>
    <row r="398" s="2" customFormat="1" ht="15.75" customHeight="1"/>
    <row r="399" s="2" customFormat="1" ht="15.75" customHeight="1"/>
    <row r="400" s="2" customFormat="1" ht="15.75" customHeight="1"/>
    <row r="401" s="2" customFormat="1" ht="15.75" customHeight="1"/>
    <row r="402" s="2" customFormat="1" ht="15.75" customHeight="1"/>
    <row r="403" s="2" customFormat="1" ht="15.75" customHeight="1"/>
    <row r="404" s="2" customFormat="1" ht="15.75" customHeight="1"/>
    <row r="405" s="2" customFormat="1" ht="15.75" customHeight="1"/>
    <row r="406" s="2" customFormat="1" ht="15.75" customHeight="1"/>
    <row r="407" s="2" customFormat="1" ht="15.75" customHeight="1"/>
    <row r="408" s="2" customFormat="1" ht="15.75" customHeight="1"/>
    <row r="409" s="2" customFormat="1" ht="15.75" customHeight="1"/>
    <row r="410" s="2" customFormat="1" ht="15.75" customHeight="1"/>
    <row r="411" s="2" customFormat="1" ht="15.75" customHeight="1"/>
    <row r="412" s="2" customFormat="1" ht="15.75" customHeight="1"/>
    <row r="413" s="2" customFormat="1" ht="15.75" customHeight="1"/>
    <row r="414" s="2" customFormat="1" ht="15.75" customHeight="1"/>
    <row r="415" s="2" customFormat="1" ht="15.75" customHeight="1"/>
    <row r="416" s="2" customFormat="1" ht="15.75" customHeight="1"/>
    <row r="417" s="2" customFormat="1" ht="15.75" customHeight="1"/>
    <row r="418" s="2" customFormat="1" ht="15.75" customHeight="1"/>
    <row r="419" s="2" customFormat="1" ht="15.75" customHeight="1"/>
    <row r="420" s="2" customFormat="1" ht="15.75" customHeight="1"/>
    <row r="421" s="2" customFormat="1" ht="15.75" customHeight="1"/>
    <row r="422" s="2" customFormat="1" ht="15.75" customHeight="1"/>
    <row r="423" s="2" customFormat="1" ht="15.75" customHeight="1"/>
    <row r="424" s="2" customFormat="1" ht="15.75" customHeight="1"/>
    <row r="425" s="2" customFormat="1" ht="15.75" customHeight="1"/>
    <row r="426" s="2" customFormat="1" ht="15.75" customHeight="1"/>
    <row r="427" s="2" customFormat="1" ht="15.75" customHeight="1"/>
    <row r="428" s="2" customFormat="1" ht="15.75" customHeight="1"/>
    <row r="429" s="2" customFormat="1" ht="15.75" customHeight="1"/>
    <row r="430" s="2" customFormat="1" ht="15.75" customHeight="1"/>
    <row r="431" s="2" customFormat="1" ht="15.75" customHeight="1"/>
    <row r="432" s="2" customFormat="1" ht="15.75" customHeight="1"/>
    <row r="433" s="2" customFormat="1" ht="15.75" customHeight="1"/>
    <row r="434" s="2" customFormat="1" ht="15.75" customHeight="1"/>
    <row r="435" s="2" customFormat="1" ht="15.75" customHeight="1"/>
    <row r="436" s="2" customFormat="1" ht="15.75" customHeight="1"/>
    <row r="437" s="2" customFormat="1" ht="15.75" customHeight="1"/>
    <row r="438" s="2" customFormat="1" ht="15.75" customHeight="1"/>
    <row r="439" s="2" customFormat="1" ht="15.75" customHeight="1"/>
    <row r="440" s="2" customFormat="1" ht="15.75" customHeight="1"/>
    <row r="441" s="2" customFormat="1" ht="15.75" customHeight="1"/>
    <row r="442" s="2" customFormat="1" ht="15.75" customHeight="1"/>
    <row r="443" s="2" customFormat="1" ht="15.75" customHeight="1"/>
    <row r="444" s="2" customFormat="1" ht="15.75" customHeight="1"/>
    <row r="445" s="2" customFormat="1" ht="15.75" customHeight="1"/>
    <row r="446" s="2" customFormat="1" ht="15.75" customHeight="1"/>
    <row r="447" s="2" customFormat="1" ht="15.75" customHeight="1"/>
    <row r="448" s="2" customFormat="1" ht="15.75" customHeight="1"/>
    <row r="449" s="2" customFormat="1" ht="15.75" customHeight="1"/>
    <row r="450" s="2" customFormat="1" ht="15.75" customHeight="1"/>
    <row r="451" s="2" customFormat="1" ht="15.75" customHeight="1"/>
    <row r="452" s="2" customFormat="1" ht="15.75" customHeight="1"/>
    <row r="453" s="2" customFormat="1" ht="15.75" customHeight="1"/>
    <row r="454" s="2" customFormat="1" ht="15.75" customHeight="1"/>
    <row r="455" s="2" customFormat="1" ht="15.75" customHeight="1"/>
    <row r="456" s="2" customFormat="1" ht="15.75" customHeight="1"/>
    <row r="457" s="2" customFormat="1" ht="15.75" customHeight="1"/>
    <row r="458" s="2" customFormat="1" ht="15.75" customHeight="1"/>
    <row r="459" s="2" customFormat="1" ht="15.75" customHeight="1"/>
    <row r="460" s="2" customFormat="1" ht="15.75" customHeight="1"/>
    <row r="461" s="2" customFormat="1" ht="15.75" customHeight="1"/>
    <row r="462" s="2" customFormat="1" ht="15.75" customHeight="1"/>
    <row r="463" s="2" customFormat="1" ht="15.75" customHeight="1"/>
    <row r="464" s="2" customFormat="1" ht="15.75" customHeight="1"/>
    <row r="465" s="2" customFormat="1" ht="15.75" customHeight="1"/>
    <row r="466" s="2" customFormat="1" ht="15.75" customHeight="1"/>
    <row r="467" s="2" customFormat="1" ht="15.75" customHeight="1"/>
    <row r="468" s="2" customFormat="1" ht="15.75" customHeight="1"/>
    <row r="469" s="2" customFormat="1" ht="15.75" customHeight="1"/>
    <row r="470" s="2" customFormat="1" ht="15.75" customHeight="1"/>
    <row r="471" s="2" customFormat="1" ht="15.75" customHeight="1"/>
    <row r="472" s="2" customFormat="1" ht="15.75" customHeight="1"/>
    <row r="473" s="2" customFormat="1" ht="15.75" customHeight="1"/>
    <row r="474" s="2" customFormat="1" ht="15.75" customHeight="1"/>
    <row r="475" s="2" customFormat="1" ht="15.75" customHeight="1"/>
    <row r="476" s="2" customFormat="1" ht="15.75" customHeight="1"/>
    <row r="477" s="2" customFormat="1" ht="15.75" customHeight="1"/>
    <row r="478" s="2" customFormat="1" ht="15.75" customHeight="1"/>
    <row r="479" s="2" customFormat="1" ht="15.75" customHeight="1"/>
    <row r="480" s="2" customFormat="1" ht="15.75" customHeight="1"/>
    <row r="481" s="2" customFormat="1" ht="15.75" customHeight="1"/>
    <row r="482" s="2" customFormat="1" ht="15.75" customHeight="1"/>
    <row r="483" s="2" customFormat="1" ht="15.75" customHeight="1"/>
    <row r="484" s="2" customFormat="1" ht="15.75" customHeight="1"/>
    <row r="485" s="2" customFormat="1" ht="15.75" customHeight="1"/>
    <row r="486" s="2" customFormat="1" ht="15.75" customHeight="1"/>
    <row r="487" s="2" customFormat="1" ht="15.75" customHeight="1"/>
    <row r="488" s="2" customFormat="1" ht="15.75" customHeight="1"/>
    <row r="489" s="2" customFormat="1" ht="15.75" customHeight="1"/>
    <row r="490" s="2" customFormat="1" ht="15.75" customHeight="1"/>
    <row r="491" s="2" customFormat="1" ht="15.75" customHeight="1"/>
    <row r="492" s="2" customFormat="1" ht="15.75" customHeight="1"/>
    <row r="493" s="2" customFormat="1" ht="15.75" customHeight="1"/>
    <row r="494" s="2" customFormat="1" ht="15.75" customHeight="1"/>
    <row r="495" s="2" customFormat="1" ht="15.75" customHeight="1"/>
    <row r="496" s="2" customFormat="1" ht="15.75" customHeight="1"/>
    <row r="497" s="2" customFormat="1" ht="15.75" customHeight="1"/>
    <row r="498" s="2" customFormat="1" ht="15.75" customHeight="1"/>
    <row r="499" s="2" customFormat="1" ht="15.75" customHeight="1"/>
    <row r="500" s="2" customFormat="1" ht="15.75" customHeight="1"/>
    <row r="501" s="2" customFormat="1" ht="15.75" customHeight="1"/>
    <row r="502" s="2" customFormat="1" ht="15.75" customHeight="1"/>
    <row r="503" s="2" customFormat="1" ht="15.75" customHeight="1"/>
    <row r="504" s="2" customFormat="1" ht="15.75" customHeight="1"/>
    <row r="505" s="2" customFormat="1" ht="15.75" customHeight="1"/>
    <row r="506" s="2" customFormat="1" ht="15.75" customHeight="1"/>
    <row r="507" s="2" customFormat="1" ht="15.75" customHeight="1"/>
    <row r="508" s="2" customFormat="1" ht="15.75" customHeight="1"/>
    <row r="509" s="2" customFormat="1" ht="15.75" customHeight="1"/>
    <row r="510" s="2" customFormat="1" ht="15.75" customHeight="1"/>
    <row r="511" s="2" customFormat="1" ht="15.75" customHeight="1"/>
    <row r="512" s="2" customFormat="1" ht="15.75" customHeight="1"/>
    <row r="513" s="2" customFormat="1" ht="15.75" customHeight="1"/>
    <row r="514" s="2" customFormat="1" ht="15.75" customHeight="1"/>
    <row r="515" s="2" customFormat="1" ht="15.75" customHeight="1"/>
    <row r="516" s="2" customFormat="1" ht="15.75" customHeight="1"/>
    <row r="517" s="2" customFormat="1" ht="15.75" customHeight="1"/>
    <row r="518" s="2" customFormat="1" ht="15.75" customHeight="1"/>
    <row r="519" s="2" customFormat="1" ht="15.75" customHeight="1"/>
    <row r="520" s="2" customFormat="1" ht="15.75" customHeight="1"/>
    <row r="521" s="2" customFormat="1" ht="15.75" customHeight="1"/>
    <row r="522" s="2" customFormat="1" ht="15.75" customHeight="1"/>
    <row r="523" s="2" customFormat="1" ht="15.75" customHeight="1"/>
    <row r="524" s="2" customFormat="1" ht="15.75" customHeight="1"/>
    <row r="525" s="2" customFormat="1" ht="15.75" customHeight="1"/>
    <row r="526" s="2" customFormat="1" ht="15.75" customHeight="1"/>
    <row r="527" s="2" customFormat="1" ht="15.75" customHeight="1"/>
    <row r="528" s="2" customFormat="1" ht="15.75" customHeight="1"/>
    <row r="529" s="2" customFormat="1" ht="15.75" customHeight="1"/>
    <row r="530" s="2" customFormat="1" ht="15.75" customHeight="1"/>
    <row r="531" s="2" customFormat="1" ht="15.75" customHeight="1"/>
    <row r="532" s="2" customFormat="1" ht="15.75" customHeight="1"/>
    <row r="533" s="2" customFormat="1" ht="15.75" customHeight="1"/>
    <row r="534" s="2" customFormat="1" ht="15.75" customHeight="1"/>
    <row r="535" s="2" customFormat="1" ht="15.75" customHeight="1"/>
    <row r="536" s="2" customFormat="1" ht="15.75" customHeight="1"/>
    <row r="537" s="2" customFormat="1" ht="15.75" customHeight="1"/>
    <row r="538" s="2" customFormat="1" ht="15.75" customHeight="1"/>
    <row r="539" s="2" customFormat="1" ht="15.75" customHeight="1"/>
    <row r="540" s="2" customFormat="1" ht="15.75" customHeight="1"/>
    <row r="541" s="2" customFormat="1" ht="15.75" customHeight="1"/>
    <row r="542" s="2" customFormat="1" ht="15.75" customHeight="1"/>
    <row r="543" s="2" customFormat="1" ht="15.75" customHeight="1"/>
    <row r="544" s="2" customFormat="1" ht="15.75" customHeight="1"/>
    <row r="545" s="2" customFormat="1" ht="15.75" customHeight="1"/>
    <row r="546" s="2" customFormat="1" ht="15.75" customHeight="1"/>
    <row r="547" s="2" customFormat="1" ht="15.75" customHeight="1"/>
    <row r="548" s="2" customFormat="1" ht="15.75" customHeight="1"/>
    <row r="549" s="2" customFormat="1" ht="15.75" customHeight="1"/>
    <row r="550" s="2" customFormat="1" ht="15.75" customHeight="1"/>
    <row r="551" s="2" customFormat="1" ht="15.75" customHeight="1"/>
    <row r="552" s="2" customFormat="1" ht="15.75" customHeight="1"/>
    <row r="553" s="2" customFormat="1" ht="15.75" customHeight="1"/>
    <row r="554" s="2" customFormat="1" ht="15.75" customHeight="1"/>
    <row r="555" s="2" customFormat="1" ht="15.75" customHeight="1"/>
    <row r="556" s="2" customFormat="1" ht="15.75" customHeight="1"/>
    <row r="557" s="2" customFormat="1" ht="15.75" customHeight="1"/>
    <row r="558" s="2" customFormat="1" ht="15.75" customHeight="1"/>
    <row r="559" s="2" customFormat="1" ht="15.75" customHeight="1"/>
    <row r="560" s="2" customFormat="1" ht="15.75" customHeight="1"/>
    <row r="561" s="2" customFormat="1" ht="15.75" customHeight="1"/>
    <row r="562" s="2" customFormat="1" ht="15.75" customHeight="1"/>
    <row r="563" s="2" customFormat="1" ht="15.75" customHeight="1"/>
    <row r="564" s="2" customFormat="1" ht="15.75" customHeight="1"/>
    <row r="565" s="2" customFormat="1" ht="15.75" customHeight="1"/>
    <row r="566" s="2" customFormat="1" ht="15.75" customHeight="1"/>
    <row r="567" s="2" customFormat="1" ht="15.75" customHeight="1"/>
    <row r="568" s="2" customFormat="1" ht="15.75" customHeight="1"/>
    <row r="569" s="2" customFormat="1" ht="15.75" customHeight="1"/>
    <row r="570" s="2" customFormat="1" ht="15.75" customHeight="1"/>
    <row r="571" s="2" customFormat="1" ht="15.75" customHeight="1"/>
    <row r="572" s="2" customFormat="1" ht="15.75" customHeight="1"/>
    <row r="573" s="2" customFormat="1" ht="15.75" customHeight="1"/>
    <row r="574" s="2" customFormat="1" ht="15.75" customHeight="1"/>
    <row r="575" s="2" customFormat="1" ht="15.75" customHeight="1"/>
    <row r="576" s="2" customFormat="1" ht="15.75" customHeight="1"/>
    <row r="577" s="2" customFormat="1" ht="15.75" customHeight="1"/>
    <row r="578" s="2" customFormat="1" ht="15.75" customHeight="1"/>
    <row r="579" s="2" customFormat="1" ht="15.75" customHeight="1"/>
    <row r="580" s="2" customFormat="1" ht="15.75" customHeight="1"/>
    <row r="581" s="2" customFormat="1" ht="15.75" customHeight="1"/>
    <row r="582" s="2" customFormat="1" ht="15.75" customHeight="1"/>
    <row r="583" s="2" customFormat="1" ht="15.75" customHeight="1"/>
    <row r="584" s="2" customFormat="1" ht="15.75" customHeight="1"/>
    <row r="585" s="2" customFormat="1" ht="15.75" customHeight="1"/>
    <row r="586" s="2" customFormat="1" ht="15.75" customHeight="1"/>
    <row r="587" s="2" customFormat="1" ht="15.75" customHeight="1"/>
    <row r="588" s="2" customFormat="1" ht="15.75" customHeight="1"/>
    <row r="589" s="2" customFormat="1" ht="15.75" customHeight="1"/>
    <row r="590" s="2" customFormat="1" ht="15.75" customHeight="1"/>
    <row r="591" s="2" customFormat="1" ht="15.75" customHeight="1"/>
    <row r="592" s="2" customFormat="1" ht="15.75" customHeight="1"/>
    <row r="593" s="2" customFormat="1" ht="15.75" customHeight="1"/>
    <row r="594" s="2" customFormat="1" ht="15.75" customHeight="1"/>
    <row r="595" s="2" customFormat="1" ht="15.75" customHeight="1"/>
    <row r="596" s="2" customFormat="1" ht="15.75" customHeight="1"/>
    <row r="597" s="2" customFormat="1" ht="15.75" customHeight="1"/>
    <row r="598" s="2" customFormat="1" ht="15.75" customHeight="1"/>
    <row r="599" s="2" customFormat="1" ht="15.75" customHeight="1"/>
    <row r="600" s="2" customFormat="1" ht="15.75" customHeight="1"/>
    <row r="601" s="2" customFormat="1" ht="15.75" customHeight="1"/>
    <row r="602" s="2" customFormat="1" ht="15.75" customHeight="1"/>
    <row r="603" s="2" customFormat="1" ht="15.75" customHeight="1"/>
    <row r="604" s="2" customFormat="1" ht="15.75" customHeight="1"/>
    <row r="605" s="2" customFormat="1" ht="15.75" customHeight="1"/>
    <row r="606" s="2" customFormat="1" ht="15.75" customHeight="1"/>
    <row r="607" s="2" customFormat="1" ht="15.75" customHeight="1"/>
    <row r="608" s="2" customFormat="1" ht="15.75" customHeight="1"/>
    <row r="609" s="2" customFormat="1" ht="15.75" customHeight="1"/>
    <row r="610" s="2" customFormat="1" ht="15.75" customHeight="1"/>
    <row r="611" s="2" customFormat="1" ht="15.75" customHeight="1"/>
    <row r="612" s="2" customFormat="1" ht="15.75" customHeight="1"/>
    <row r="613" s="2" customFormat="1" ht="15.75" customHeight="1"/>
    <row r="614" s="2" customFormat="1" ht="15.75" customHeight="1"/>
    <row r="615" s="2" customFormat="1" ht="15.75" customHeight="1"/>
    <row r="616" s="2" customFormat="1" ht="15.75" customHeight="1"/>
    <row r="617" s="2" customFormat="1" ht="15.75" customHeight="1"/>
    <row r="618" s="2" customFormat="1" ht="15.75" customHeight="1"/>
    <row r="619" s="2" customFormat="1" ht="15.75" customHeight="1"/>
    <row r="620" s="2" customFormat="1" ht="15.75" customHeight="1"/>
    <row r="621" s="2" customFormat="1" ht="15.75" customHeight="1"/>
    <row r="622" s="2" customFormat="1" ht="15.75" customHeight="1"/>
    <row r="623" s="2" customFormat="1" ht="15.75" customHeight="1"/>
    <row r="624" s="2" customFormat="1" ht="15.75" customHeight="1"/>
    <row r="625" s="2" customFormat="1" ht="15.75" customHeight="1"/>
    <row r="626" s="2" customFormat="1" ht="15.75" customHeight="1"/>
    <row r="627" s="2" customFormat="1" ht="15.75" customHeight="1"/>
    <row r="628" s="2" customFormat="1" ht="15.75" customHeight="1"/>
    <row r="629" s="2" customFormat="1" ht="15.75" customHeight="1"/>
    <row r="630" s="2" customFormat="1" ht="15.75" customHeight="1"/>
    <row r="631" s="2" customFormat="1" ht="15.75" customHeight="1"/>
    <row r="632" s="2" customFormat="1" ht="15.75" customHeight="1"/>
    <row r="633" s="2" customFormat="1" ht="15.75" customHeight="1"/>
    <row r="634" s="2" customFormat="1" ht="15.75" customHeight="1"/>
    <row r="635" s="2" customFormat="1" ht="15.75" customHeight="1"/>
    <row r="636" s="2" customFormat="1" ht="15.75" customHeight="1"/>
    <row r="637" s="2" customFormat="1" ht="15.75" customHeight="1"/>
    <row r="638" s="2" customFormat="1" ht="15.75" customHeight="1"/>
    <row r="639" s="2" customFormat="1" ht="15.75" customHeight="1"/>
    <row r="640" s="2" customFormat="1" ht="15.75" customHeight="1"/>
    <row r="641" s="2" customFormat="1" ht="15.75" customHeight="1"/>
    <row r="642" s="2" customFormat="1" ht="15.75" customHeight="1"/>
    <row r="643" s="2" customFormat="1" ht="15.75" customHeight="1"/>
    <row r="644" s="2" customFormat="1" ht="15.75" customHeight="1"/>
    <row r="645" s="2" customFormat="1" ht="15.75" customHeight="1"/>
    <row r="646" s="2" customFormat="1" ht="15.75" customHeight="1"/>
    <row r="647" s="2" customFormat="1" ht="15.75" customHeight="1"/>
    <row r="648" s="2" customFormat="1" ht="15.75" customHeight="1"/>
    <row r="649" s="2" customFormat="1" ht="15.75" customHeight="1"/>
    <row r="650" s="2" customFormat="1" ht="15.75" customHeight="1"/>
    <row r="651" s="2" customFormat="1" ht="15.75" customHeight="1"/>
    <row r="652" s="2" customFormat="1" ht="15.75" customHeight="1"/>
    <row r="653" s="2" customFormat="1" ht="15.75" customHeight="1"/>
    <row r="654" s="2" customFormat="1" ht="15.75" customHeight="1"/>
    <row r="655" s="2" customFormat="1" ht="15.75" customHeight="1"/>
    <row r="656" s="2" customFormat="1" ht="15.75" customHeight="1"/>
    <row r="657" s="2" customFormat="1" ht="15.75" customHeight="1"/>
    <row r="658" s="2" customFormat="1" ht="15.75" customHeight="1"/>
    <row r="659" s="2" customFormat="1" ht="15.75" customHeight="1"/>
    <row r="660" s="2" customFormat="1" ht="15.75" customHeight="1"/>
    <row r="661" s="2" customFormat="1" ht="15.75" customHeight="1"/>
    <row r="662" s="2" customFormat="1" ht="15.75" customHeight="1"/>
    <row r="663" s="2" customFormat="1" ht="15.75" customHeight="1"/>
    <row r="664" s="2" customFormat="1" ht="15.75" customHeight="1"/>
    <row r="665" s="2" customFormat="1" ht="15.75" customHeight="1"/>
    <row r="666" s="2" customFormat="1" ht="15.75" customHeight="1"/>
    <row r="667" s="2" customFormat="1" ht="15.75" customHeight="1"/>
    <row r="668" s="2" customFormat="1" ht="15.75" customHeight="1"/>
    <row r="669" s="2" customFormat="1" ht="15.75" customHeight="1"/>
    <row r="670" s="2" customFormat="1" ht="15.75" customHeight="1"/>
    <row r="671" s="2" customFormat="1" ht="15.75" customHeight="1"/>
    <row r="672" s="2" customFormat="1" ht="15.75" customHeight="1"/>
    <row r="673" s="2" customFormat="1" ht="15.75" customHeight="1"/>
    <row r="674" s="2" customFormat="1" ht="15.75" customHeight="1"/>
    <row r="675" s="2" customFormat="1" ht="15.75" customHeight="1"/>
    <row r="676" s="2" customFormat="1" ht="15.75" customHeight="1"/>
    <row r="677" s="2" customFormat="1" ht="15.75" customHeight="1"/>
    <row r="678" s="2" customFormat="1" ht="15.75" customHeight="1"/>
    <row r="679" s="2" customFormat="1" ht="15.75" customHeight="1"/>
    <row r="680" s="2" customFormat="1" ht="15.75" customHeight="1"/>
    <row r="681" s="2" customFormat="1" ht="15.75" customHeight="1"/>
    <row r="682" s="2" customFormat="1" ht="15.75" customHeight="1"/>
    <row r="683" s="2" customFormat="1" ht="15.75" customHeight="1"/>
    <row r="684" s="2" customFormat="1" ht="15.75" customHeight="1"/>
    <row r="685" s="2" customFormat="1" ht="15.75" customHeight="1"/>
    <row r="686" s="2" customFormat="1" ht="15.75" customHeight="1"/>
    <row r="687" s="2" customFormat="1" ht="15.75" customHeight="1"/>
    <row r="688" s="2" customFormat="1" ht="15.75" customHeight="1"/>
    <row r="689" s="2" customFormat="1" ht="15.75" customHeight="1"/>
    <row r="690" s="2" customFormat="1" ht="15.75" customHeight="1"/>
    <row r="691" s="2" customFormat="1" ht="15.75" customHeight="1"/>
    <row r="692" s="2" customFormat="1" ht="15.75" customHeight="1"/>
    <row r="693" s="2" customFormat="1" ht="15.75" customHeight="1"/>
    <row r="694" s="2" customFormat="1" ht="15.75" customHeight="1"/>
    <row r="695" s="2" customFormat="1" ht="15.75" customHeight="1"/>
    <row r="696" s="2" customFormat="1" ht="15.75" customHeight="1"/>
    <row r="697" s="2" customFormat="1" ht="15.75" customHeight="1"/>
    <row r="698" s="2" customFormat="1" ht="15.75" customHeight="1"/>
    <row r="699" s="2" customFormat="1" ht="15.75" customHeight="1"/>
    <row r="700" s="2" customFormat="1" ht="15.75" customHeight="1"/>
    <row r="701" s="2" customFormat="1" ht="15.75" customHeight="1"/>
    <row r="702" s="2" customFormat="1" ht="15.75" customHeight="1"/>
    <row r="703" s="2" customFormat="1" ht="15.75" customHeight="1"/>
    <row r="704" s="2" customFormat="1" ht="15.75" customHeight="1"/>
    <row r="705" s="2" customFormat="1" ht="15.75" customHeight="1"/>
    <row r="706" s="2" customFormat="1" ht="15.75" customHeight="1"/>
    <row r="707" s="2" customFormat="1" ht="15.75" customHeight="1"/>
    <row r="708" s="2" customFormat="1" ht="15.75" customHeight="1"/>
    <row r="709" s="2" customFormat="1" ht="15.75" customHeight="1"/>
    <row r="710" s="2" customFormat="1" ht="15.75" customHeight="1"/>
    <row r="711" s="2" customFormat="1" ht="15.75" customHeight="1"/>
    <row r="712" s="2" customFormat="1" ht="15.75" customHeight="1"/>
    <row r="713" s="2" customFormat="1" ht="15.75" customHeight="1"/>
    <row r="714" s="2" customFormat="1" ht="15.75" customHeight="1"/>
    <row r="715" s="2" customFormat="1" ht="15.75" customHeight="1"/>
    <row r="716" s="2" customFormat="1" ht="15.75" customHeight="1"/>
    <row r="717" s="2" customFormat="1" ht="15.75" customHeight="1"/>
    <row r="718" s="2" customFormat="1" ht="15.75" customHeight="1"/>
    <row r="719" s="2" customFormat="1" ht="15.75" customHeight="1"/>
    <row r="720" s="2" customFormat="1" ht="15.75" customHeight="1"/>
    <row r="721" s="2" customFormat="1" ht="15.75" customHeight="1"/>
    <row r="722" s="2" customFormat="1" ht="15.75" customHeight="1"/>
    <row r="723" s="2" customFormat="1" ht="15.75" customHeight="1"/>
    <row r="724" s="2" customFormat="1" ht="15.75" customHeight="1"/>
    <row r="725" s="2" customFormat="1" ht="15.75" customHeight="1"/>
    <row r="726" s="2" customFormat="1" ht="15.75" customHeight="1"/>
    <row r="727" s="2" customFormat="1" ht="15.75" customHeight="1"/>
    <row r="728" s="2" customFormat="1" ht="15.75" customHeight="1"/>
    <row r="729" s="2" customFormat="1" ht="15.75" customHeight="1"/>
    <row r="730" s="2" customFormat="1" ht="15.75" customHeight="1"/>
    <row r="731" s="2" customFormat="1" ht="15.75" customHeight="1"/>
    <row r="732" s="2" customFormat="1" ht="15.75" customHeight="1"/>
    <row r="733" s="2" customFormat="1" ht="15.75" customHeight="1"/>
    <row r="734" s="2" customFormat="1" ht="15.75" customHeight="1"/>
    <row r="735" s="2" customFormat="1" ht="15.75" customHeight="1"/>
    <row r="736" s="2" customFormat="1" ht="15.75" customHeight="1"/>
    <row r="737" s="2" customFormat="1" ht="15.75" customHeight="1"/>
    <row r="738" s="2" customFormat="1" ht="15.75" customHeight="1"/>
    <row r="739" s="2" customFormat="1" ht="15.75" customHeight="1"/>
    <row r="740" s="2" customFormat="1" ht="15.75" customHeight="1"/>
    <row r="741" s="2" customFormat="1" ht="15.75" customHeight="1"/>
    <row r="742" s="2" customFormat="1" ht="15.75" customHeight="1"/>
    <row r="743" s="2" customFormat="1" ht="15.75" customHeight="1"/>
    <row r="744" s="2" customFormat="1" ht="15.75" customHeight="1"/>
    <row r="745" s="2" customFormat="1" ht="15.75" customHeight="1"/>
    <row r="746" s="2" customFormat="1" ht="15.75" customHeight="1"/>
    <row r="747" s="2" customFormat="1" ht="15.75" customHeight="1"/>
    <row r="748" s="2" customFormat="1" ht="15.75" customHeight="1"/>
    <row r="749" s="2" customFormat="1" ht="15.75" customHeight="1"/>
    <row r="750" s="2" customFormat="1" ht="15.75" customHeight="1"/>
    <row r="751" s="2" customFormat="1" ht="15.75" customHeight="1"/>
    <row r="752" s="2" customFormat="1" ht="15.75" customHeight="1"/>
    <row r="753" s="2" customFormat="1" ht="15.75" customHeight="1"/>
    <row r="754" s="2" customFormat="1" ht="15.75" customHeight="1"/>
    <row r="755" s="2" customFormat="1" ht="15.75" customHeight="1"/>
    <row r="756" s="2" customFormat="1" ht="15.75" customHeight="1"/>
    <row r="757" s="2" customFormat="1" ht="15.75" customHeight="1"/>
    <row r="758" s="2" customFormat="1" ht="15.75" customHeight="1"/>
    <row r="759" s="2" customFormat="1" ht="15.75" customHeight="1"/>
    <row r="760" s="2" customFormat="1" ht="15.75" customHeight="1"/>
    <row r="761" s="2" customFormat="1" ht="15.75" customHeight="1"/>
    <row r="762" s="2" customFormat="1" ht="15.75" customHeight="1"/>
    <row r="763" s="2" customFormat="1" ht="15.75" customHeight="1"/>
    <row r="764" s="2" customFormat="1" ht="15.75" customHeight="1"/>
    <row r="765" s="2" customFormat="1" ht="15.75" customHeight="1"/>
    <row r="766" s="2" customFormat="1" ht="15.75" customHeight="1"/>
    <row r="767" s="2" customFormat="1" ht="15.75" customHeight="1"/>
    <row r="768" s="2" customFormat="1" ht="15.75" customHeight="1"/>
    <row r="769" s="2" customFormat="1" ht="15.75" customHeight="1"/>
    <row r="770" s="2" customFormat="1" ht="15.75" customHeight="1"/>
    <row r="771" s="2" customFormat="1" ht="15.75" customHeight="1"/>
    <row r="772" s="2" customFormat="1" ht="15.75" customHeight="1"/>
    <row r="773" s="2" customFormat="1" ht="15.75" customHeight="1"/>
    <row r="774" s="2" customFormat="1" ht="15.75" customHeight="1"/>
    <row r="775" s="2" customFormat="1" ht="15.75" customHeight="1"/>
    <row r="776" s="2" customFormat="1" ht="15.75" customHeight="1"/>
    <row r="777" s="2" customFormat="1" ht="15.75" customHeight="1"/>
    <row r="778" s="2" customFormat="1" ht="15.75" customHeight="1"/>
    <row r="779" s="2" customFormat="1" ht="15.75" customHeight="1"/>
    <row r="780" s="2" customFormat="1" ht="15.75" customHeight="1"/>
    <row r="781" s="2" customFormat="1" ht="15.75" customHeight="1"/>
    <row r="782" s="2" customFormat="1" ht="15.75" customHeight="1"/>
    <row r="783" s="2" customFormat="1" ht="15.75" customHeight="1"/>
    <row r="784" s="2" customFormat="1" ht="15.75" customHeight="1"/>
    <row r="785" s="2" customFormat="1" ht="15.75" customHeight="1"/>
    <row r="786" s="2" customFormat="1" ht="15.75" customHeight="1"/>
    <row r="787" s="2" customFormat="1" ht="15.75" customHeight="1"/>
    <row r="788" s="2" customFormat="1" ht="15.75" customHeight="1"/>
    <row r="789" s="2" customFormat="1" ht="15.75" customHeight="1"/>
    <row r="790" s="2" customFormat="1" ht="15.75" customHeight="1"/>
    <row r="791" s="2" customFormat="1" ht="15.75" customHeight="1"/>
    <row r="792" s="2" customFormat="1" ht="15.75" customHeight="1"/>
    <row r="793" s="2" customFormat="1" ht="15.75" customHeight="1"/>
    <row r="794" s="2" customFormat="1" ht="15.75" customHeight="1"/>
    <row r="795" s="2" customFormat="1" ht="15.75" customHeight="1"/>
    <row r="796" s="2" customFormat="1" ht="15.75" customHeight="1"/>
    <row r="797" s="2" customFormat="1" ht="15.75" customHeight="1"/>
    <row r="798" s="2" customFormat="1" ht="15.75" customHeight="1"/>
    <row r="799" s="2" customFormat="1" ht="15.75" customHeight="1"/>
    <row r="800" s="2" customFormat="1" ht="15.75" customHeight="1"/>
    <row r="801" s="2" customFormat="1" ht="15.75" customHeight="1"/>
    <row r="802" s="2" customFormat="1" ht="15.75" customHeight="1"/>
    <row r="803" s="2" customFormat="1" ht="15.75" customHeight="1"/>
    <row r="804" s="2" customFormat="1" ht="15.75" customHeight="1"/>
    <row r="805" s="2" customFormat="1" ht="15.75" customHeight="1"/>
    <row r="806" s="2" customFormat="1" ht="15.75" customHeight="1"/>
    <row r="807" s="2" customFormat="1" ht="15.75" customHeight="1"/>
    <row r="808" s="2" customFormat="1" ht="15.75" customHeight="1"/>
    <row r="809" s="2" customFormat="1" ht="15.75" customHeight="1"/>
    <row r="810" s="2" customFormat="1" ht="15.75" customHeight="1"/>
    <row r="811" s="2" customFormat="1" ht="15.75" customHeight="1"/>
    <row r="812" s="2" customFormat="1" ht="15.75" customHeight="1"/>
    <row r="813" s="2" customFormat="1" ht="15.75" customHeight="1"/>
    <row r="814" s="2" customFormat="1" ht="15.75" customHeight="1"/>
    <row r="815" s="2" customFormat="1" ht="15.75" customHeight="1"/>
    <row r="816" s="2" customFormat="1" ht="15.75" customHeight="1"/>
    <row r="817" s="2" customFormat="1" ht="15.75" customHeight="1"/>
    <row r="818" s="2" customFormat="1" ht="15.75" customHeight="1"/>
    <row r="819" s="2" customFormat="1" ht="15.75" customHeight="1"/>
    <row r="820" s="2" customFormat="1" ht="15.75" customHeight="1"/>
    <row r="821" s="2" customFormat="1" ht="15.75" customHeight="1"/>
    <row r="822" s="2" customFormat="1" ht="15.75" customHeight="1"/>
    <row r="823" s="2" customFormat="1" ht="15.75" customHeight="1"/>
    <row r="824" s="2" customFormat="1" ht="15.75" customHeight="1"/>
    <row r="825" s="2" customFormat="1" ht="15.75" customHeight="1"/>
    <row r="826" s="2" customFormat="1" ht="15.75" customHeight="1"/>
    <row r="827" s="2" customFormat="1" ht="15.75" customHeight="1"/>
    <row r="828" s="2" customFormat="1" ht="15.75" customHeight="1"/>
    <row r="829" s="2" customFormat="1" ht="15.75" customHeight="1"/>
    <row r="830" s="2" customFormat="1" ht="15.75" customHeight="1"/>
    <row r="831" s="2" customFormat="1" ht="15.75" customHeight="1"/>
    <row r="832" s="2" customFormat="1" ht="15.75" customHeight="1"/>
    <row r="833" s="2" customFormat="1" ht="15.75" customHeight="1"/>
    <row r="834" s="2" customFormat="1" ht="15.75" customHeight="1"/>
    <row r="835" s="2" customFormat="1" ht="15.75" customHeight="1"/>
    <row r="836" s="2" customFormat="1" ht="15.75" customHeight="1"/>
    <row r="837" s="2" customFormat="1" ht="15.75" customHeight="1"/>
    <row r="838" s="2" customFormat="1" ht="15.75" customHeight="1"/>
    <row r="839" s="2" customFormat="1" ht="15.75" customHeight="1"/>
    <row r="840" s="2" customFormat="1" ht="15.75" customHeight="1"/>
    <row r="841" s="2" customFormat="1" ht="15.75" customHeight="1"/>
    <row r="842" s="2" customFormat="1" ht="15.75" customHeight="1"/>
    <row r="843" s="2" customFormat="1" ht="15.75" customHeight="1"/>
    <row r="844" s="2" customFormat="1" ht="15.75" customHeight="1"/>
    <row r="845" s="2" customFormat="1" ht="15.75" customHeight="1"/>
    <row r="846" s="2" customFormat="1" ht="15.75" customHeight="1"/>
    <row r="847" s="2" customFormat="1" ht="15.75" customHeight="1"/>
    <row r="848" s="2" customFormat="1" ht="15.75" customHeight="1"/>
    <row r="849" s="2" customFormat="1" ht="15.75" customHeight="1"/>
    <row r="850" s="2" customFormat="1" ht="15.75" customHeight="1"/>
    <row r="851" s="2" customFormat="1" ht="15.75" customHeight="1"/>
    <row r="852" s="2" customFormat="1" ht="15.75" customHeight="1"/>
    <row r="853" s="2" customFormat="1" ht="15.75" customHeight="1"/>
    <row r="854" s="2" customFormat="1" ht="15.75" customHeight="1"/>
    <row r="855" s="2" customFormat="1" ht="15.75" customHeight="1"/>
    <row r="856" s="2" customFormat="1" ht="15.75" customHeight="1"/>
    <row r="857" s="2" customFormat="1" ht="15.75" customHeight="1"/>
    <row r="858" s="2" customFormat="1" ht="15.75" customHeight="1"/>
    <row r="859" s="2" customFormat="1" ht="15.75" customHeight="1"/>
    <row r="860" s="2" customFormat="1" ht="15.75" customHeight="1"/>
    <row r="861" s="2" customFormat="1" ht="15.75" customHeight="1"/>
    <row r="862" s="2" customFormat="1" ht="15.75" customHeight="1"/>
    <row r="863" s="2" customFormat="1" ht="15.75" customHeight="1"/>
    <row r="864" s="2" customFormat="1" ht="15.75" customHeight="1"/>
    <row r="865" s="2" customFormat="1" ht="15.75" customHeight="1"/>
    <row r="866" s="2" customFormat="1" ht="15.75" customHeight="1"/>
    <row r="867" s="2" customFormat="1" ht="15.75" customHeight="1"/>
    <row r="868" s="2" customFormat="1" ht="15.75" customHeight="1"/>
    <row r="869" s="2" customFormat="1" ht="15.75" customHeight="1"/>
    <row r="870" s="2" customFormat="1" ht="15.75" customHeight="1"/>
    <row r="871" s="2" customFormat="1" ht="15.75" customHeight="1"/>
    <row r="872" s="2" customFormat="1" ht="15.75" customHeight="1"/>
    <row r="873" s="2" customFormat="1" ht="15.75" customHeight="1"/>
    <row r="874" s="2" customFormat="1" ht="15.75" customHeight="1"/>
    <row r="875" s="2" customFormat="1" ht="15.75" customHeight="1"/>
    <row r="876" s="2" customFormat="1" ht="15.75" customHeight="1"/>
    <row r="877" s="2" customFormat="1" ht="15.75" customHeight="1"/>
    <row r="878" s="2" customFormat="1" ht="15.75" customHeight="1"/>
    <row r="879" s="2" customFormat="1" ht="15.75" customHeight="1"/>
    <row r="880" s="2" customFormat="1" ht="15.75" customHeight="1"/>
    <row r="881" s="2" customFormat="1" ht="15.75" customHeight="1"/>
    <row r="882" s="2" customFormat="1" ht="15.75" customHeight="1"/>
    <row r="883" s="2" customFormat="1" ht="15.75" customHeight="1"/>
    <row r="884" s="2" customFormat="1" ht="15.75" customHeight="1"/>
    <row r="885" s="2" customFormat="1" ht="15.75" customHeight="1"/>
    <row r="886" s="2" customFormat="1" ht="15.75" customHeight="1"/>
    <row r="887" s="2" customFormat="1" ht="15.75" customHeight="1"/>
    <row r="888" s="2" customFormat="1" ht="15.75" customHeight="1"/>
    <row r="889" s="2" customFormat="1" ht="15.75" customHeight="1"/>
    <row r="890" s="2" customFormat="1" ht="15.75" customHeight="1"/>
    <row r="891" s="2" customFormat="1" ht="15.75" customHeight="1"/>
    <row r="892" s="2" customFormat="1" ht="15.75" customHeight="1"/>
    <row r="893" s="2" customFormat="1" ht="15.75" customHeight="1"/>
    <row r="894" s="2" customFormat="1" ht="15.75" customHeight="1"/>
    <row r="895" s="2" customFormat="1" ht="15.75" customHeight="1"/>
    <row r="896" s="2" customFormat="1" ht="15.75" customHeight="1"/>
    <row r="897" s="2" customFormat="1" ht="15.75" customHeight="1"/>
    <row r="898" s="2" customFormat="1" ht="15.75" customHeight="1"/>
    <row r="899" s="2" customFormat="1" ht="15.75" customHeight="1"/>
    <row r="900" s="2" customFormat="1" ht="15.75" customHeight="1"/>
    <row r="901" s="2" customFormat="1" ht="15.75" customHeight="1"/>
    <row r="902" s="2" customFormat="1" ht="15.75" customHeight="1"/>
    <row r="903" s="2" customFormat="1" ht="15.75" customHeight="1"/>
    <row r="904" s="2" customFormat="1" ht="15.75" customHeight="1"/>
    <row r="905" s="2" customFormat="1" ht="15.75" customHeight="1"/>
    <row r="906" s="2" customFormat="1" ht="15.75" customHeight="1"/>
    <row r="907" s="2" customFormat="1" ht="15.75" customHeight="1"/>
    <row r="908" s="2" customFormat="1" ht="15.75" customHeight="1"/>
    <row r="909" s="2" customFormat="1" ht="15.75" customHeight="1"/>
    <row r="910" s="2" customFormat="1" ht="15.75" customHeight="1"/>
    <row r="911" s="2" customFormat="1" ht="15.75" customHeight="1"/>
    <row r="912" s="2" customFormat="1" ht="15.75" customHeight="1"/>
    <row r="913" s="2" customFormat="1" ht="15.75" customHeight="1"/>
    <row r="914" s="2" customFormat="1" ht="15.75" customHeight="1"/>
    <row r="915" s="2" customFormat="1" ht="15.75" customHeight="1"/>
    <row r="916" s="2" customFormat="1" ht="15.75" customHeight="1"/>
    <row r="917" s="2" customFormat="1" ht="15.75" customHeight="1"/>
    <row r="918" s="2" customFormat="1" ht="15.75" customHeight="1"/>
    <row r="919" s="2" customFormat="1" ht="15.75" customHeight="1"/>
    <row r="920" s="2" customFormat="1" ht="15.75" customHeight="1"/>
    <row r="921" s="2" customFormat="1" ht="15.75" customHeight="1"/>
    <row r="922" s="2" customFormat="1" ht="15.75" customHeight="1"/>
    <row r="923" s="2" customFormat="1" ht="15.75" customHeight="1"/>
    <row r="924" s="2" customFormat="1" ht="15.75" customHeight="1"/>
    <row r="925" s="2" customFormat="1" ht="15.75" customHeight="1"/>
    <row r="926" s="2" customFormat="1" ht="15.75" customHeight="1"/>
    <row r="927" s="2" customFormat="1" ht="15.75" customHeight="1"/>
    <row r="928" s="2" customFormat="1" ht="15.75" customHeight="1"/>
    <row r="929" s="2" customFormat="1" ht="15.75" customHeight="1"/>
    <row r="930" s="2" customFormat="1" ht="15.75" customHeight="1"/>
    <row r="931" s="2" customFormat="1" ht="15.75" customHeight="1"/>
    <row r="932" s="2" customFormat="1" ht="15.75" customHeight="1"/>
    <row r="933" s="2" customFormat="1" ht="15.75" customHeight="1"/>
    <row r="934" s="2" customFormat="1" ht="15.75" customHeight="1"/>
    <row r="935" s="2" customFormat="1" ht="15.75" customHeight="1"/>
    <row r="936" s="2" customFormat="1" ht="15.75" customHeight="1"/>
    <row r="937" s="2" customFormat="1" ht="15.75" customHeight="1"/>
    <row r="938" s="2" customFormat="1" ht="15.75" customHeight="1"/>
    <row r="939" s="2" customFormat="1" ht="15.75" customHeight="1"/>
    <row r="940" s="2" customFormat="1" ht="15.75" customHeight="1"/>
    <row r="941" s="2" customFormat="1" ht="15.75" customHeight="1"/>
    <row r="942" s="2" customFormat="1" ht="15.75" customHeight="1"/>
    <row r="943" s="2" customFormat="1" ht="15.75" customHeight="1"/>
    <row r="944" s="2" customFormat="1" ht="15.75" customHeight="1"/>
    <row r="945" s="2" customFormat="1" ht="15.75" customHeight="1"/>
    <row r="946" s="2" customFormat="1" ht="15.75" customHeight="1"/>
    <row r="947" s="2" customFormat="1" ht="15.75" customHeight="1"/>
    <row r="948" s="2" customFormat="1" ht="15.75" customHeight="1"/>
    <row r="949" s="2" customFormat="1" ht="15.75" customHeight="1"/>
    <row r="950" s="2" customFormat="1" ht="15.75" customHeight="1"/>
    <row r="951" s="2" customFormat="1" ht="15.75" customHeight="1"/>
    <row r="952" s="2" customFormat="1" ht="15.75" customHeight="1"/>
    <row r="953" s="2" customFormat="1" ht="15.75" customHeight="1"/>
    <row r="954" s="2" customFormat="1" ht="15.75" customHeight="1"/>
    <row r="955" s="2" customFormat="1" ht="15.75" customHeight="1"/>
    <row r="956" s="2" customFormat="1" ht="15.75" customHeight="1"/>
    <row r="957" s="2" customFormat="1" ht="15.75" customHeight="1"/>
    <row r="958" s="2" customFormat="1" ht="15.75" customHeight="1"/>
    <row r="959" s="2" customFormat="1" ht="15.75" customHeight="1"/>
    <row r="960" s="2" customFormat="1" ht="15.75" customHeight="1"/>
    <row r="961" s="2" customFormat="1" ht="15.75" customHeight="1"/>
    <row r="962" s="2" customFormat="1" ht="15.75" customHeight="1"/>
    <row r="963" s="2" customFormat="1" ht="15.75" customHeight="1"/>
    <row r="964" s="2" customFormat="1" ht="15.75" customHeight="1"/>
    <row r="965" s="2" customFormat="1" ht="15.75" customHeight="1"/>
    <row r="966" s="2" customFormat="1" ht="15.75" customHeight="1"/>
    <row r="967" s="2" customFormat="1" ht="15.75" customHeight="1"/>
    <row r="968" s="2" customFormat="1" ht="15.75" customHeight="1"/>
    <row r="969" s="2" customFormat="1" ht="15.75" customHeight="1"/>
    <row r="970" s="2" customFormat="1" ht="15.75" customHeight="1"/>
    <row r="971" s="2" customFormat="1" ht="15.75" customHeight="1"/>
    <row r="972" s="2" customFormat="1" ht="15.75" customHeight="1"/>
    <row r="973" s="2" customFormat="1" ht="15.75" customHeight="1"/>
    <row r="974" s="2" customFormat="1" ht="15.75" customHeight="1"/>
    <row r="975" s="2" customFormat="1" ht="15.75" customHeight="1"/>
    <row r="976" s="2" customFormat="1" ht="15.75" customHeight="1"/>
    <row r="977" s="2" customFormat="1" ht="15.75" customHeight="1"/>
    <row r="978" s="2" customFormat="1" ht="15.75" customHeight="1"/>
    <row r="979" s="2" customFormat="1" ht="15.75" customHeight="1"/>
    <row r="980" s="2" customFormat="1" ht="15.75" customHeight="1"/>
    <row r="981" s="2" customFormat="1" ht="15.75" customHeight="1"/>
    <row r="982" s="2" customFormat="1" ht="15.75" customHeight="1"/>
    <row r="983" s="2" customFormat="1" ht="15.75" customHeight="1"/>
    <row r="984" s="2" customFormat="1" ht="15.75" customHeight="1"/>
    <row r="985" s="2" customFormat="1" ht="15.75" customHeight="1"/>
    <row r="986" s="2" customFormat="1" ht="15.75" customHeight="1"/>
    <row r="987" s="2" customFormat="1" ht="15.75" customHeight="1"/>
    <row r="988" s="2" customFormat="1" ht="15.75" customHeight="1"/>
    <row r="989" s="2" customFormat="1" ht="15.75" customHeight="1"/>
    <row r="990" s="2" customFormat="1" ht="15.75" customHeight="1"/>
    <row r="991" s="2" customFormat="1" ht="15.75" customHeight="1"/>
    <row r="992" s="2" customFormat="1" ht="15.75" customHeight="1"/>
    <row r="993" s="2" customFormat="1" ht="15.75" customHeight="1"/>
    <row r="994" s="2" customFormat="1" ht="15.75" customHeight="1"/>
    <row r="995" s="2" customFormat="1" ht="15.75" customHeight="1"/>
    <row r="996" s="2" customFormat="1" ht="15.75" customHeight="1"/>
    <row r="997" s="2" customFormat="1" ht="15.75" customHeight="1"/>
    <row r="998" s="2" customFormat="1" ht="15.75" customHeight="1"/>
    <row r="999" s="2" customFormat="1" ht="15.75" customHeight="1"/>
    <row r="1000" s="2" customFormat="1" ht="15.75" customHeight="1"/>
  </sheetData>
  <mergeCells count="5">
    <mergeCell ref="B3:K3"/>
    <mergeCell ref="B4:K4"/>
    <mergeCell ref="B5:K5"/>
    <mergeCell ref="B15:K15"/>
    <mergeCell ref="B28:K28"/>
  </mergeCells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1726-EEBE-4027-8A52-6BF39B405953}">
  <dimension ref="A1:L58"/>
  <sheetViews>
    <sheetView zoomScale="60" zoomScaleNormal="60" workbookViewId="0">
      <selection activeCell="AG26" sqref="AG26"/>
    </sheetView>
  </sheetViews>
  <sheetFormatPr defaultRowHeight="14.5"/>
  <cols>
    <col min="1" max="1" width="36.26953125" bestFit="1" customWidth="1"/>
    <col min="2" max="4" width="13.453125" customWidth="1"/>
    <col min="5" max="11" width="13.453125" bestFit="1" customWidth="1"/>
    <col min="12" max="12" width="9.1796875" customWidth="1"/>
  </cols>
  <sheetData>
    <row r="1" spans="1:11" ht="21.5" customHeight="1">
      <c r="A1" s="25" t="s">
        <v>91</v>
      </c>
      <c r="B1" s="25"/>
    </row>
    <row r="2" spans="1:11">
      <c r="A2" t="s">
        <v>94</v>
      </c>
      <c r="B2" s="17" t="s">
        <v>95</v>
      </c>
      <c r="C2" s="17" t="s">
        <v>96</v>
      </c>
      <c r="D2" s="17" t="s">
        <v>97</v>
      </c>
      <c r="E2" s="17" t="s">
        <v>98</v>
      </c>
      <c r="F2" s="17" t="s">
        <v>99</v>
      </c>
      <c r="G2" s="17" t="s">
        <v>100</v>
      </c>
      <c r="H2" s="17" t="s">
        <v>101</v>
      </c>
      <c r="I2" s="17" t="s">
        <v>102</v>
      </c>
      <c r="J2" s="17" t="s">
        <v>103</v>
      </c>
      <c r="K2" s="17" t="s">
        <v>104</v>
      </c>
    </row>
    <row r="3" spans="1:11">
      <c r="A3" t="s">
        <v>10</v>
      </c>
      <c r="B3" s="22">
        <v>7.1309721892084621</v>
      </c>
      <c r="C3" s="22">
        <v>23.272050267628579</v>
      </c>
      <c r="D3" s="22">
        <v>-1.6114180478821363</v>
      </c>
      <c r="E3" s="22">
        <v>-2.0703933747412009</v>
      </c>
      <c r="F3" s="22">
        <v>-5.3068758652514996</v>
      </c>
      <c r="G3" s="22">
        <v>2.5328114206769512</v>
      </c>
      <c r="H3" s="22">
        <v>0.45903144365389031</v>
      </c>
      <c r="I3" s="22">
        <v>8.9820359281437128</v>
      </c>
      <c r="J3" s="22">
        <v>12.542759407069555</v>
      </c>
      <c r="K3" s="22">
        <v>12.86101083032491</v>
      </c>
    </row>
    <row r="4" spans="1:11">
      <c r="A4" t="s">
        <v>9</v>
      </c>
      <c r="B4" s="22">
        <v>-3.0681569143107605</v>
      </c>
      <c r="C4" s="22">
        <v>3.7109801353416283</v>
      </c>
      <c r="D4" s="22">
        <v>2.6143790849673203</v>
      </c>
      <c r="E4" s="22">
        <v>-2.3975588491717525</v>
      </c>
      <c r="F4" s="22">
        <v>-0.43497172683775553</v>
      </c>
      <c r="G4" s="22">
        <v>-2.4054231357970699</v>
      </c>
      <c r="H4" s="22">
        <v>4.5921714410671335</v>
      </c>
      <c r="I4" s="22">
        <v>12.826086956521738</v>
      </c>
      <c r="J4" s="22">
        <v>-6.2961354754667829</v>
      </c>
      <c r="K4" s="22">
        <v>-3.4858387799564272</v>
      </c>
    </row>
    <row r="5" spans="1:11">
      <c r="A5" t="s">
        <v>8</v>
      </c>
      <c r="B5" s="22">
        <v>9.0925622840516453</v>
      </c>
      <c r="C5" s="22">
        <v>12.173290368779091</v>
      </c>
      <c r="D5" s="22">
        <v>-3.5739814152966405</v>
      </c>
      <c r="E5" s="22">
        <v>6.0703445813247638</v>
      </c>
      <c r="F5" s="22">
        <v>2.8500178126113287</v>
      </c>
      <c r="G5" s="22">
        <v>12.391573729863692</v>
      </c>
      <c r="H5" s="22">
        <v>-2.4608894357532081</v>
      </c>
      <c r="I5" s="22">
        <v>1.2295801861935711</v>
      </c>
      <c r="J5" s="22">
        <v>9.1084252933963921</v>
      </c>
      <c r="K5" s="22">
        <v>5.4167394723047355</v>
      </c>
    </row>
    <row r="6" spans="1:11">
      <c r="A6" t="s">
        <v>7</v>
      </c>
      <c r="B6" s="22">
        <v>20.100000000000001</v>
      </c>
      <c r="C6" s="22">
        <v>18.5</v>
      </c>
      <c r="D6" s="22">
        <v>11.1</v>
      </c>
      <c r="E6" s="22">
        <v>7.4</v>
      </c>
      <c r="F6" s="22">
        <v>13.2</v>
      </c>
      <c r="G6" s="22">
        <v>21</v>
      </c>
      <c r="H6" s="22">
        <v>17.8</v>
      </c>
      <c r="I6" s="22">
        <v>9.4</v>
      </c>
      <c r="J6" s="22">
        <v>6.6</v>
      </c>
      <c r="K6" s="22">
        <v>16.2</v>
      </c>
    </row>
    <row r="7" spans="1:11">
      <c r="A7" t="s">
        <v>6</v>
      </c>
      <c r="B7" s="22">
        <v>-5.5</v>
      </c>
      <c r="C7" s="22">
        <v>4</v>
      </c>
      <c r="D7" s="22">
        <v>-1.1000000000000001</v>
      </c>
      <c r="E7" s="22">
        <v>-1.9</v>
      </c>
      <c r="F7" s="22">
        <v>1.9</v>
      </c>
      <c r="G7" s="22">
        <v>-8.1999999999999993</v>
      </c>
      <c r="H7" s="22">
        <v>-6.1</v>
      </c>
      <c r="I7" s="22">
        <v>-1.6</v>
      </c>
      <c r="J7" s="22">
        <v>3.2</v>
      </c>
      <c r="K7" s="22">
        <v>7</v>
      </c>
    </row>
    <row r="8" spans="1:11">
      <c r="A8" t="s">
        <v>5</v>
      </c>
      <c r="B8" s="22">
        <v>-2.6</v>
      </c>
      <c r="C8" s="22">
        <v>2.4</v>
      </c>
      <c r="D8" s="22">
        <v>-3.6</v>
      </c>
      <c r="E8" s="22">
        <v>2.6</v>
      </c>
      <c r="F8" s="22">
        <v>-6.5</v>
      </c>
      <c r="G8" s="22">
        <v>-4.5999999999999996</v>
      </c>
      <c r="H8" s="22">
        <v>-2.4</v>
      </c>
      <c r="I8" s="22">
        <v>-8.1</v>
      </c>
      <c r="J8" s="22">
        <v>-5.3</v>
      </c>
      <c r="K8" s="22">
        <v>-5.8</v>
      </c>
    </row>
    <row r="9" spans="1:11">
      <c r="A9" t="s">
        <v>4</v>
      </c>
      <c r="B9" s="22">
        <v>9.9710517851399167</v>
      </c>
      <c r="C9" s="22">
        <v>23.824855119124276</v>
      </c>
      <c r="D9" s="22">
        <v>26.521060842433698</v>
      </c>
      <c r="E9" s="22">
        <v>25.278362925067711</v>
      </c>
      <c r="F9" s="22">
        <v>19.584916691026017</v>
      </c>
      <c r="G9" s="22">
        <v>20.863103743926835</v>
      </c>
      <c r="H9" s="22">
        <v>23.756288429290105</v>
      </c>
      <c r="I9" s="22">
        <v>35.405405405405403</v>
      </c>
      <c r="J9" s="22">
        <v>22.44258872651357</v>
      </c>
      <c r="K9" s="22">
        <v>8.7651456560969319</v>
      </c>
    </row>
    <row r="12" spans="1:11">
      <c r="A12" t="s">
        <v>92</v>
      </c>
      <c r="B12" s="17" t="s">
        <v>95</v>
      </c>
      <c r="C12" s="17" t="s">
        <v>96</v>
      </c>
      <c r="D12" s="17" t="s">
        <v>97</v>
      </c>
      <c r="E12" s="17" t="s">
        <v>98</v>
      </c>
      <c r="F12" s="17" t="s">
        <v>99</v>
      </c>
      <c r="G12" s="17" t="s">
        <v>100</v>
      </c>
      <c r="H12" s="17" t="s">
        <v>101</v>
      </c>
      <c r="I12" s="17" t="s">
        <v>102</v>
      </c>
      <c r="J12" s="17" t="s">
        <v>103</v>
      </c>
      <c r="K12" s="17" t="s">
        <v>104</v>
      </c>
    </row>
    <row r="13" spans="1:11">
      <c r="A13" t="s">
        <v>10</v>
      </c>
      <c r="B13" s="23">
        <v>88.138138138138132</v>
      </c>
      <c r="C13" s="23">
        <v>86.676016830294529</v>
      </c>
      <c r="D13" s="23">
        <v>89.012517385257311</v>
      </c>
      <c r="E13" s="23">
        <v>92.318244170096023</v>
      </c>
      <c r="F13" s="23">
        <v>97.293640054127195</v>
      </c>
      <c r="G13" s="23">
        <v>98.918918918918919</v>
      </c>
      <c r="H13" s="23">
        <v>102.8532608695652</v>
      </c>
      <c r="I13" s="23">
        <v>105.12820512820514</v>
      </c>
      <c r="J13" s="23">
        <v>108.44686648501363</v>
      </c>
      <c r="K13" s="23">
        <v>108.71313672922251</v>
      </c>
    </row>
    <row r="14" spans="1:11">
      <c r="A14" t="s">
        <v>9</v>
      </c>
      <c r="B14" s="23">
        <v>116.30591630591631</v>
      </c>
      <c r="C14" s="23">
        <v>118.28254847645429</v>
      </c>
      <c r="D14" s="23">
        <v>119.40298507462686</v>
      </c>
      <c r="E14" s="23">
        <v>126.19372442019099</v>
      </c>
      <c r="F14" s="23">
        <v>128.90094979647216</v>
      </c>
      <c r="G14" s="23">
        <v>126.42762284196547</v>
      </c>
      <c r="H14" s="23">
        <v>126.64907651715041</v>
      </c>
      <c r="I14" s="23">
        <v>122.47474747474747</v>
      </c>
      <c r="J14" s="23">
        <v>127.48691099476439</v>
      </c>
      <c r="K14" s="23">
        <v>134.72972972972971</v>
      </c>
    </row>
    <row r="15" spans="1:11">
      <c r="A15" t="s">
        <v>8</v>
      </c>
      <c r="B15" s="23">
        <v>108</v>
      </c>
      <c r="C15" s="23">
        <v>109.92108229988726</v>
      </c>
      <c r="D15" s="23">
        <v>114.86033519553072</v>
      </c>
      <c r="E15" s="23">
        <v>117.64057331863285</v>
      </c>
      <c r="F15" s="23">
        <v>123.8938053097345</v>
      </c>
      <c r="G15" s="23">
        <v>126.32719393282774</v>
      </c>
      <c r="H15" s="23">
        <v>131.85265438786567</v>
      </c>
      <c r="I15" s="23">
        <v>136.68831168831167</v>
      </c>
      <c r="J15" s="23">
        <v>141.76533907427341</v>
      </c>
      <c r="K15" s="23">
        <v>147.00854700854703</v>
      </c>
    </row>
    <row r="16" spans="1:11">
      <c r="A16" t="s">
        <v>7</v>
      </c>
      <c r="B16" s="23">
        <v>72.5</v>
      </c>
      <c r="C16" s="23">
        <v>78.599999999999994</v>
      </c>
      <c r="D16" s="23">
        <v>80.8</v>
      </c>
      <c r="E16" s="23">
        <v>83.2</v>
      </c>
      <c r="F16" s="23">
        <v>81.099999999999994</v>
      </c>
      <c r="G16" s="23">
        <v>80.8</v>
      </c>
      <c r="H16" s="23">
        <v>83.1</v>
      </c>
      <c r="I16" s="23">
        <v>85</v>
      </c>
      <c r="J16" s="23">
        <v>84.6</v>
      </c>
      <c r="K16" s="23">
        <v>83.2</v>
      </c>
    </row>
    <row r="17" spans="1:12">
      <c r="A17" t="s">
        <v>6</v>
      </c>
      <c r="B17" s="23">
        <v>97.8</v>
      </c>
      <c r="C17" s="23">
        <v>103.8</v>
      </c>
      <c r="D17" s="23">
        <v>113</v>
      </c>
      <c r="E17" s="23">
        <v>121.2</v>
      </c>
      <c r="F17" s="23">
        <v>124.6</v>
      </c>
      <c r="G17" s="23">
        <v>133.4</v>
      </c>
      <c r="H17" s="23">
        <v>142</v>
      </c>
      <c r="I17" s="23">
        <v>153.5</v>
      </c>
      <c r="J17" s="23">
        <v>156.69999999999999</v>
      </c>
      <c r="K17" s="23">
        <v>159.5</v>
      </c>
    </row>
    <row r="18" spans="1:12">
      <c r="A18" t="s">
        <v>5</v>
      </c>
      <c r="B18" s="23">
        <v>124.2</v>
      </c>
      <c r="C18" s="23">
        <v>132.9</v>
      </c>
      <c r="D18" s="23">
        <v>139.4</v>
      </c>
      <c r="E18" s="23">
        <v>146.69999999999999</v>
      </c>
      <c r="F18" s="23">
        <v>152.69999999999999</v>
      </c>
      <c r="G18" s="23">
        <v>158.69999999999999</v>
      </c>
      <c r="H18" s="23">
        <v>160.1</v>
      </c>
      <c r="I18" s="23">
        <v>165</v>
      </c>
      <c r="J18" s="23">
        <v>170.1</v>
      </c>
      <c r="K18" s="23">
        <v>172.9</v>
      </c>
    </row>
    <row r="19" spans="1:12">
      <c r="A19" t="s">
        <v>4</v>
      </c>
      <c r="B19" s="23">
        <v>63.476874003189785</v>
      </c>
      <c r="C19" s="23">
        <v>65.69678407350689</v>
      </c>
      <c r="D19" s="23">
        <v>68.467153284671539</v>
      </c>
      <c r="E19" s="23">
        <v>68.767507002801125</v>
      </c>
      <c r="F19" s="23">
        <v>66.062176165803109</v>
      </c>
      <c r="G19" s="23">
        <v>67.295597484276726</v>
      </c>
      <c r="H19" s="23">
        <v>71.428571428571431</v>
      </c>
      <c r="I19" s="23">
        <v>69.965477560414271</v>
      </c>
      <c r="J19" s="23">
        <v>69.145394006659274</v>
      </c>
      <c r="K19" s="23">
        <v>71.113561190738693</v>
      </c>
    </row>
    <row r="22" spans="1:12">
      <c r="A22" t="s">
        <v>93</v>
      </c>
      <c r="B22" s="17" t="s">
        <v>95</v>
      </c>
      <c r="C22" s="17" t="s">
        <v>96</v>
      </c>
      <c r="D22" s="17" t="s">
        <v>97</v>
      </c>
      <c r="E22" s="17" t="s">
        <v>98</v>
      </c>
      <c r="F22" s="17" t="s">
        <v>99</v>
      </c>
      <c r="G22" s="17" t="s">
        <v>100</v>
      </c>
      <c r="H22" s="17" t="s">
        <v>101</v>
      </c>
      <c r="I22" s="17" t="s">
        <v>102</v>
      </c>
      <c r="J22" s="17" t="s">
        <v>103</v>
      </c>
      <c r="K22" s="17" t="s">
        <v>104</v>
      </c>
      <c r="L22" t="s">
        <v>20</v>
      </c>
    </row>
    <row r="23" spans="1:12">
      <c r="A23" t="s">
        <v>10</v>
      </c>
      <c r="B23" s="24">
        <v>7.1994240460763139</v>
      </c>
      <c r="C23" s="24">
        <v>26.777251184834121</v>
      </c>
      <c r="D23" s="24">
        <v>0.71056371387967787</v>
      </c>
      <c r="E23" s="24">
        <v>0.92272202998846597</v>
      </c>
      <c r="F23" s="24">
        <v>-1.3831258644536653</v>
      </c>
      <c r="G23" s="24">
        <v>-0.46061722708429298</v>
      </c>
      <c r="H23" s="24">
        <v>1.1531365313653137</v>
      </c>
      <c r="I23" s="24">
        <v>7.1527457314259353</v>
      </c>
      <c r="J23" s="24">
        <v>11.984328186218022</v>
      </c>
      <c r="K23" s="24">
        <v>13.958810068649887</v>
      </c>
      <c r="L23" s="24">
        <f t="shared" ref="L23:L29" si="0">SUM(B23:K23)/9</f>
        <v>7.557248711211086</v>
      </c>
    </row>
    <row r="24" spans="1:12">
      <c r="A24" t="s">
        <v>9</v>
      </c>
      <c r="B24" s="24">
        <v>-1.9723865877712032</v>
      </c>
      <c r="C24" s="24">
        <v>6.9853743724077715</v>
      </c>
      <c r="D24" s="24">
        <v>1.5250544662309369</v>
      </c>
      <c r="E24" s="24">
        <v>-1.5257192676547515</v>
      </c>
      <c r="F24" s="24">
        <v>0</v>
      </c>
      <c r="G24" s="24">
        <v>-4.8108462715941398</v>
      </c>
      <c r="H24" s="24">
        <v>1.0933741526350318</v>
      </c>
      <c r="I24" s="24">
        <v>12.826086956521738</v>
      </c>
      <c r="J24" s="24">
        <v>-11.07251411202779</v>
      </c>
      <c r="K24" s="24">
        <v>-3.9215686274509802</v>
      </c>
      <c r="L24" s="24">
        <f t="shared" si="0"/>
        <v>-9.7016102078153865E-2</v>
      </c>
    </row>
    <row r="25" spans="1:12">
      <c r="A25" t="s">
        <v>8</v>
      </c>
      <c r="B25" s="24">
        <v>10.00181851245681</v>
      </c>
      <c r="C25" s="24">
        <v>10.741138560687434</v>
      </c>
      <c r="D25" s="24">
        <v>-3.2165832737669766</v>
      </c>
      <c r="E25" s="24">
        <v>5.3561863952865556</v>
      </c>
      <c r="F25" s="24">
        <v>2.4937655860349128</v>
      </c>
      <c r="G25" s="24">
        <v>10.444326429456542</v>
      </c>
      <c r="H25" s="24">
        <v>0.3515556336790297</v>
      </c>
      <c r="I25" s="24">
        <v>-0.8782715615668365</v>
      </c>
      <c r="J25" s="24">
        <v>5.9555088456822558</v>
      </c>
      <c r="K25" s="24">
        <v>4.1936047527520532</v>
      </c>
      <c r="L25" s="24">
        <f t="shared" si="0"/>
        <v>5.0492277645224188</v>
      </c>
    </row>
    <row r="26" spans="1:12">
      <c r="A26" t="s">
        <v>7</v>
      </c>
      <c r="B26" s="24">
        <v>27.3</v>
      </c>
      <c r="C26" s="24">
        <v>21.1</v>
      </c>
      <c r="D26" s="24">
        <v>9.1999999999999993</v>
      </c>
      <c r="E26" s="24">
        <v>9.1999999999999993</v>
      </c>
      <c r="F26" s="24">
        <v>17.5</v>
      </c>
      <c r="G26" s="24">
        <v>22.5</v>
      </c>
      <c r="H26" s="24">
        <v>22.6</v>
      </c>
      <c r="I26" s="24">
        <v>10</v>
      </c>
      <c r="J26" s="24">
        <v>10.1</v>
      </c>
      <c r="K26" s="24">
        <v>18</v>
      </c>
      <c r="L26" s="24">
        <f t="shared" si="0"/>
        <v>18.611111111111111</v>
      </c>
    </row>
    <row r="27" spans="1:12">
      <c r="A27" t="s">
        <v>6</v>
      </c>
      <c r="B27" s="24">
        <v>-3.4</v>
      </c>
      <c r="C27" s="24">
        <v>2.7</v>
      </c>
      <c r="D27" s="24">
        <v>-0.3</v>
      </c>
      <c r="E27" s="24">
        <v>-1.1000000000000001</v>
      </c>
      <c r="F27" s="24">
        <v>5.6</v>
      </c>
      <c r="G27" s="24">
        <v>-8.6999999999999993</v>
      </c>
      <c r="H27" s="24">
        <v>-6.1</v>
      </c>
      <c r="I27" s="24">
        <v>-2.2000000000000002</v>
      </c>
      <c r="J27" s="24">
        <v>-0.5</v>
      </c>
      <c r="K27" s="24">
        <v>3.8</v>
      </c>
      <c r="L27" s="24">
        <f t="shared" si="0"/>
        <v>-1.1333333333333333</v>
      </c>
    </row>
    <row r="28" spans="1:12">
      <c r="A28" t="s">
        <v>5</v>
      </c>
      <c r="B28" s="24">
        <v>-8.8000000000000007</v>
      </c>
      <c r="C28" s="24">
        <v>-4.5</v>
      </c>
      <c r="D28" s="24">
        <v>-13.3</v>
      </c>
      <c r="E28" s="24">
        <v>-3.9</v>
      </c>
      <c r="F28" s="24">
        <v>-11.3</v>
      </c>
      <c r="G28" s="24">
        <v>-7.8</v>
      </c>
      <c r="H28" s="24">
        <v>-7.6</v>
      </c>
      <c r="I28" s="24">
        <v>-11.1</v>
      </c>
      <c r="J28" s="24">
        <v>-9.4</v>
      </c>
      <c r="K28" s="24">
        <v>-7.3</v>
      </c>
      <c r="L28" s="24">
        <f t="shared" si="0"/>
        <v>-9.4444444444444446</v>
      </c>
    </row>
    <row r="29" spans="1:12">
      <c r="A29" t="s">
        <v>4</v>
      </c>
      <c r="B29" s="24">
        <v>17.047282084271469</v>
      </c>
      <c r="C29" s="24">
        <v>28.010302640051513</v>
      </c>
      <c r="D29" s="24">
        <v>29.641185647425896</v>
      </c>
      <c r="E29" s="24">
        <v>30.394222088474269</v>
      </c>
      <c r="F29" s="24">
        <v>27.185033615901784</v>
      </c>
      <c r="G29" s="24">
        <v>22.577879394112603</v>
      </c>
      <c r="H29" s="24">
        <v>27.110117384013414</v>
      </c>
      <c r="I29" s="24">
        <v>41.081081081081081</v>
      </c>
      <c r="J29" s="24">
        <v>22.964509394572026</v>
      </c>
      <c r="K29" s="24">
        <v>10.569734467646301</v>
      </c>
      <c r="L29" s="24">
        <f t="shared" si="0"/>
        <v>28.509038644172261</v>
      </c>
    </row>
    <row r="42" ht="19" customHeight="1"/>
    <row r="51" spans="1:11">
      <c r="A51" t="s">
        <v>93</v>
      </c>
      <c r="B51" s="17" t="s">
        <v>95</v>
      </c>
      <c r="C51" s="17" t="s">
        <v>96</v>
      </c>
      <c r="D51" s="17" t="s">
        <v>97</v>
      </c>
      <c r="E51" s="17" t="s">
        <v>98</v>
      </c>
      <c r="F51" s="17" t="s">
        <v>99</v>
      </c>
      <c r="G51" s="17" t="s">
        <v>100</v>
      </c>
      <c r="H51" s="17" t="s">
        <v>101</v>
      </c>
      <c r="I51" s="17" t="s">
        <v>102</v>
      </c>
      <c r="J51" s="17" t="s">
        <v>103</v>
      </c>
      <c r="K51" s="17" t="s">
        <v>104</v>
      </c>
    </row>
    <row r="52" spans="1:11">
      <c r="A52" t="s">
        <v>10</v>
      </c>
      <c r="B52">
        <v>4250</v>
      </c>
      <c r="C52">
        <v>4335</v>
      </c>
      <c r="D52">
        <v>4338</v>
      </c>
      <c r="E52">
        <v>4342</v>
      </c>
      <c r="F52">
        <v>4336</v>
      </c>
      <c r="G52">
        <v>4334</v>
      </c>
      <c r="H52">
        <v>4339</v>
      </c>
      <c r="I52">
        <v>4370</v>
      </c>
      <c r="J52">
        <v>4422</v>
      </c>
      <c r="K52">
        <v>4483</v>
      </c>
    </row>
    <row r="53" spans="1:11">
      <c r="A53" t="s">
        <v>9</v>
      </c>
      <c r="B53">
        <v>4562</v>
      </c>
      <c r="C53">
        <v>4596</v>
      </c>
      <c r="D53">
        <v>4603</v>
      </c>
      <c r="E53">
        <v>4596</v>
      </c>
      <c r="F53">
        <v>4596</v>
      </c>
      <c r="G53">
        <v>4574</v>
      </c>
      <c r="H53">
        <v>4579</v>
      </c>
      <c r="I53">
        <v>4638</v>
      </c>
      <c r="J53">
        <v>4587</v>
      </c>
      <c r="K53">
        <v>4569</v>
      </c>
    </row>
    <row r="54" spans="1:11">
      <c r="A54" t="s">
        <v>8</v>
      </c>
      <c r="B54">
        <v>5518</v>
      </c>
      <c r="C54">
        <v>5599</v>
      </c>
      <c r="D54">
        <v>5581</v>
      </c>
      <c r="E54">
        <v>5611</v>
      </c>
      <c r="F54">
        <v>5625</v>
      </c>
      <c r="G54">
        <v>5684</v>
      </c>
      <c r="H54">
        <v>5686</v>
      </c>
      <c r="I54">
        <v>5681</v>
      </c>
      <c r="J54">
        <v>5715</v>
      </c>
      <c r="K54">
        <v>5739</v>
      </c>
    </row>
    <row r="55" spans="1:11">
      <c r="A55" t="s">
        <v>7</v>
      </c>
      <c r="B55">
        <v>4239</v>
      </c>
      <c r="C55">
        <v>4312</v>
      </c>
      <c r="D55">
        <v>4352</v>
      </c>
      <c r="E55">
        <v>4392</v>
      </c>
      <c r="F55">
        <v>4469</v>
      </c>
      <c r="G55">
        <v>4571</v>
      </c>
      <c r="H55">
        <v>4675</v>
      </c>
      <c r="I55">
        <v>4722</v>
      </c>
      <c r="J55">
        <v>4770</v>
      </c>
      <c r="K55">
        <v>4857</v>
      </c>
    </row>
    <row r="56" spans="1:11">
      <c r="A56" t="s">
        <v>6</v>
      </c>
      <c r="B56">
        <v>3783</v>
      </c>
      <c r="C56">
        <v>3770</v>
      </c>
      <c r="D56">
        <v>3769</v>
      </c>
      <c r="E56">
        <v>3765</v>
      </c>
      <c r="F56">
        <v>3786</v>
      </c>
      <c r="G56">
        <v>3753</v>
      </c>
      <c r="H56">
        <v>3730</v>
      </c>
      <c r="I56">
        <v>3722</v>
      </c>
      <c r="J56">
        <v>3720</v>
      </c>
      <c r="K56">
        <v>3734</v>
      </c>
    </row>
    <row r="57" spans="1:11">
      <c r="A57" t="s">
        <v>5</v>
      </c>
      <c r="B57">
        <v>7576</v>
      </c>
      <c r="C57">
        <v>7552</v>
      </c>
      <c r="D57">
        <v>7452</v>
      </c>
      <c r="E57">
        <v>7423</v>
      </c>
      <c r="F57">
        <v>7339</v>
      </c>
      <c r="G57">
        <v>7282</v>
      </c>
      <c r="H57">
        <v>7227</v>
      </c>
      <c r="I57">
        <v>7147</v>
      </c>
      <c r="J57">
        <v>7080</v>
      </c>
      <c r="K57">
        <v>7029</v>
      </c>
    </row>
    <row r="58" spans="1:11">
      <c r="A58" t="s">
        <v>4</v>
      </c>
      <c r="B58">
        <v>3118</v>
      </c>
      <c r="C58">
        <v>3156</v>
      </c>
      <c r="D58">
        <v>3251</v>
      </c>
      <c r="E58">
        <v>3352</v>
      </c>
      <c r="F58">
        <v>3445</v>
      </c>
      <c r="G58">
        <v>3524</v>
      </c>
      <c r="H58">
        <v>3621</v>
      </c>
      <c r="I58">
        <v>3773</v>
      </c>
      <c r="J58">
        <v>3861</v>
      </c>
      <c r="K58">
        <v>3902</v>
      </c>
    </row>
  </sheetData>
  <pageMargins left="0.7" right="0.7" top="0.78740157499999996" bottom="0.78740157499999996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B2202-65D1-4EAD-B271-9FFB2427657F}">
  <dimension ref="A1:P58"/>
  <sheetViews>
    <sheetView zoomScale="70" zoomScaleNormal="70" workbookViewId="0">
      <selection activeCell="O7" sqref="O7"/>
    </sheetView>
  </sheetViews>
  <sheetFormatPr defaultRowHeight="14.5"/>
  <cols>
    <col min="1" max="1" width="19.54296875" customWidth="1"/>
    <col min="2" max="2" width="15.7265625" customWidth="1"/>
    <col min="3" max="3" width="18.7265625" customWidth="1"/>
    <col min="4" max="4" width="20" bestFit="1" customWidth="1"/>
    <col min="13" max="13" width="25.7265625" customWidth="1"/>
    <col min="17" max="17" width="15.7265625" customWidth="1"/>
  </cols>
  <sheetData>
    <row r="1" spans="1:16" s="106" customFormat="1" ht="72.5">
      <c r="A1" s="17" t="s">
        <v>90</v>
      </c>
      <c r="B1" s="17" t="s">
        <v>95</v>
      </c>
      <c r="C1" s="17" t="s">
        <v>96</v>
      </c>
      <c r="D1" s="17" t="s">
        <v>97</v>
      </c>
      <c r="E1" s="17" t="s">
        <v>98</v>
      </c>
      <c r="F1" s="17" t="s">
        <v>99</v>
      </c>
      <c r="G1" s="17" t="s">
        <v>100</v>
      </c>
      <c r="H1" s="17" t="s">
        <v>101</v>
      </c>
      <c r="I1" s="17" t="s">
        <v>102</v>
      </c>
      <c r="J1" s="17" t="s">
        <v>103</v>
      </c>
      <c r="K1" s="17" t="s">
        <v>104</v>
      </c>
      <c r="L1" s="113" t="s">
        <v>89</v>
      </c>
      <c r="M1" s="114" t="s">
        <v>88</v>
      </c>
      <c r="N1" s="115"/>
      <c r="O1" s="115"/>
      <c r="P1" s="115"/>
    </row>
    <row r="2" spans="1:16">
      <c r="A2" t="s">
        <v>10</v>
      </c>
      <c r="B2" s="21">
        <v>20</v>
      </c>
      <c r="C2" s="21">
        <v>16</v>
      </c>
      <c r="D2" s="21">
        <v>18</v>
      </c>
      <c r="E2" s="21">
        <v>20</v>
      </c>
      <c r="F2" s="21">
        <v>13</v>
      </c>
      <c r="G2" s="21">
        <v>23</v>
      </c>
      <c r="H2" s="21">
        <v>25</v>
      </c>
      <c r="I2" s="21">
        <v>23</v>
      </c>
      <c r="J2" s="21">
        <v>14</v>
      </c>
      <c r="K2" s="20">
        <v>20</v>
      </c>
      <c r="L2" s="19">
        <f t="shared" ref="L2:L8" si="0">SUM(B2:K2)</f>
        <v>192</v>
      </c>
      <c r="M2" s="18">
        <f t="shared" ref="M2:M8" si="1">L2*100/B12</f>
        <v>9.4163805787150565</v>
      </c>
    </row>
    <row r="3" spans="1:16">
      <c r="A3" t="s">
        <v>9</v>
      </c>
      <c r="B3" s="21">
        <v>11</v>
      </c>
      <c r="C3" s="21">
        <v>5</v>
      </c>
      <c r="D3" s="21">
        <v>16</v>
      </c>
      <c r="E3" s="21">
        <v>4</v>
      </c>
      <c r="F3" s="21">
        <v>1</v>
      </c>
      <c r="G3" s="21">
        <v>1</v>
      </c>
      <c r="H3" s="21">
        <v>5</v>
      </c>
      <c r="I3" s="21">
        <v>4</v>
      </c>
      <c r="J3" s="21">
        <v>3</v>
      </c>
      <c r="K3" s="20">
        <v>9</v>
      </c>
      <c r="L3" s="19">
        <f t="shared" si="0"/>
        <v>59</v>
      </c>
      <c r="M3" s="18">
        <f t="shared" si="1"/>
        <v>2.7634660421545667</v>
      </c>
    </row>
    <row r="4" spans="1:16">
      <c r="A4" t="s">
        <v>87</v>
      </c>
      <c r="B4" s="21">
        <v>44</v>
      </c>
      <c r="C4" s="21">
        <v>26</v>
      </c>
      <c r="D4" s="21">
        <v>41</v>
      </c>
      <c r="E4" s="21">
        <v>16</v>
      </c>
      <c r="F4" s="21">
        <v>7</v>
      </c>
      <c r="G4" s="21">
        <v>10</v>
      </c>
      <c r="H4" s="21">
        <v>12</v>
      </c>
      <c r="I4" s="21">
        <v>19</v>
      </c>
      <c r="J4" s="21">
        <v>29</v>
      </c>
      <c r="K4" s="20">
        <v>13</v>
      </c>
      <c r="L4" s="19">
        <f t="shared" si="0"/>
        <v>217</v>
      </c>
      <c r="M4" s="18">
        <f t="shared" si="1"/>
        <v>8.3493651404386302</v>
      </c>
    </row>
    <row r="5" spans="1:16">
      <c r="A5" t="s">
        <v>86</v>
      </c>
      <c r="B5" s="5">
        <v>27</v>
      </c>
      <c r="C5" s="5">
        <v>21</v>
      </c>
      <c r="D5" s="5">
        <v>12</v>
      </c>
      <c r="E5" s="5">
        <v>22</v>
      </c>
      <c r="F5" s="5">
        <v>21</v>
      </c>
      <c r="G5" s="5">
        <v>11</v>
      </c>
      <c r="H5" s="5">
        <v>10</v>
      </c>
      <c r="I5" s="5">
        <v>17</v>
      </c>
      <c r="J5" s="5">
        <v>11</v>
      </c>
      <c r="K5" s="5">
        <v>19</v>
      </c>
      <c r="L5" s="19">
        <f t="shared" si="0"/>
        <v>171</v>
      </c>
      <c r="M5" s="18">
        <f t="shared" si="1"/>
        <v>9.1102823654768255</v>
      </c>
    </row>
    <row r="6" spans="1:16">
      <c r="A6" t="s">
        <v>6</v>
      </c>
      <c r="B6" s="21">
        <v>36</v>
      </c>
      <c r="C6" s="21">
        <v>8</v>
      </c>
      <c r="D6" s="21">
        <v>8</v>
      </c>
      <c r="E6" s="21">
        <v>5</v>
      </c>
      <c r="F6" s="21">
        <v>5</v>
      </c>
      <c r="G6" s="21">
        <v>3</v>
      </c>
      <c r="H6" s="21">
        <v>6</v>
      </c>
      <c r="I6" s="21">
        <v>6</v>
      </c>
      <c r="J6" s="21">
        <v>7</v>
      </c>
      <c r="K6" s="21">
        <v>9</v>
      </c>
      <c r="L6" s="19">
        <f t="shared" si="0"/>
        <v>93</v>
      </c>
      <c r="M6" s="18">
        <f t="shared" si="1"/>
        <v>5.3944315545243615</v>
      </c>
    </row>
    <row r="7" spans="1:16">
      <c r="A7" t="s">
        <v>5</v>
      </c>
      <c r="B7" s="5">
        <v>8</v>
      </c>
      <c r="C7" s="5">
        <v>7</v>
      </c>
      <c r="D7" s="5">
        <v>5</v>
      </c>
      <c r="E7" s="5">
        <v>5</v>
      </c>
      <c r="F7" s="5">
        <v>7</v>
      </c>
      <c r="G7" s="5">
        <v>8</v>
      </c>
      <c r="H7" s="5">
        <v>8</v>
      </c>
      <c r="I7" s="5">
        <v>10</v>
      </c>
      <c r="J7" s="5">
        <v>7</v>
      </c>
      <c r="K7" s="5">
        <v>16</v>
      </c>
      <c r="L7" s="19">
        <f t="shared" si="0"/>
        <v>81</v>
      </c>
      <c r="M7" s="18">
        <f t="shared" si="1"/>
        <v>2.4687595245352028</v>
      </c>
    </row>
    <row r="8" spans="1:16">
      <c r="A8" t="s">
        <v>4</v>
      </c>
      <c r="B8" s="21">
        <v>23</v>
      </c>
      <c r="C8" s="21">
        <v>23</v>
      </c>
      <c r="D8" s="21">
        <v>14</v>
      </c>
      <c r="E8" s="21">
        <v>26</v>
      </c>
      <c r="F8" s="21">
        <v>17</v>
      </c>
      <c r="G8" s="21">
        <v>19</v>
      </c>
      <c r="H8" s="21">
        <v>13</v>
      </c>
      <c r="I8" s="21">
        <v>19</v>
      </c>
      <c r="J8" s="21">
        <v>13</v>
      </c>
      <c r="K8" s="20">
        <v>15</v>
      </c>
      <c r="L8" s="19">
        <f t="shared" si="0"/>
        <v>182</v>
      </c>
      <c r="M8" s="18">
        <f t="shared" si="1"/>
        <v>13.767019667170953</v>
      </c>
    </row>
    <row r="11" spans="1:16" s="106" customFormat="1" ht="41" customHeight="1">
      <c r="A11" s="116" t="s">
        <v>85</v>
      </c>
      <c r="B11" s="117" t="s">
        <v>12</v>
      </c>
    </row>
    <row r="12" spans="1:16">
      <c r="A12" s="26" t="s">
        <v>10</v>
      </c>
      <c r="B12" s="13">
        <v>2039</v>
      </c>
    </row>
    <row r="13" spans="1:16">
      <c r="A13" s="26" t="s">
        <v>9</v>
      </c>
      <c r="B13" s="13">
        <v>2135</v>
      </c>
    </row>
    <row r="14" spans="1:16">
      <c r="A14" s="26" t="s">
        <v>8</v>
      </c>
      <c r="B14" s="13">
        <v>2599</v>
      </c>
    </row>
    <row r="15" spans="1:16">
      <c r="A15" s="26" t="s">
        <v>7</v>
      </c>
      <c r="B15" s="13">
        <v>1877</v>
      </c>
    </row>
    <row r="16" spans="1:16">
      <c r="A16" s="26" t="s">
        <v>6</v>
      </c>
      <c r="B16" s="13">
        <v>1724</v>
      </c>
    </row>
    <row r="17" spans="1:4">
      <c r="A17" s="26" t="s">
        <v>5</v>
      </c>
      <c r="B17" s="13">
        <v>3281</v>
      </c>
    </row>
    <row r="18" spans="1:4">
      <c r="A18" s="29" t="s">
        <v>4</v>
      </c>
      <c r="B18" s="30">
        <v>1322</v>
      </c>
    </row>
    <row r="25" spans="1:4" ht="15" thickBot="1">
      <c r="A25" s="40" t="s">
        <v>94</v>
      </c>
      <c r="B25" s="38" t="s">
        <v>61</v>
      </c>
      <c r="C25" s="38" t="s">
        <v>60</v>
      </c>
      <c r="D25" s="41" t="s">
        <v>59</v>
      </c>
    </row>
    <row r="26" spans="1:4" ht="47.5" customHeight="1" thickBot="1">
      <c r="A26" s="38" t="s">
        <v>57</v>
      </c>
      <c r="B26" s="14">
        <v>0.32</v>
      </c>
      <c r="C26" s="14">
        <v>0.49</v>
      </c>
      <c r="D26" s="39">
        <v>0.19</v>
      </c>
    </row>
    <row r="27" spans="1:4" ht="36.5" thickBot="1">
      <c r="A27" s="38" t="s">
        <v>55</v>
      </c>
      <c r="B27" s="14">
        <v>0.4</v>
      </c>
      <c r="C27" s="14">
        <v>0.51</v>
      </c>
      <c r="D27" s="39">
        <v>0.09</v>
      </c>
    </row>
    <row r="28" spans="1:4" ht="24">
      <c r="A28" s="42" t="s">
        <v>53</v>
      </c>
      <c r="B28" s="43">
        <v>0.44</v>
      </c>
      <c r="C28" s="43">
        <v>0.49</v>
      </c>
      <c r="D28" s="44">
        <v>7.0000000000000007E-2</v>
      </c>
    </row>
    <row r="36" spans="1:11" ht="29">
      <c r="A36" s="105" t="s">
        <v>84</v>
      </c>
      <c r="B36" s="34" t="s">
        <v>95</v>
      </c>
      <c r="C36" s="34" t="s">
        <v>96</v>
      </c>
      <c r="D36" s="34" t="s">
        <v>97</v>
      </c>
      <c r="E36" s="34" t="s">
        <v>98</v>
      </c>
      <c r="F36" s="34" t="s">
        <v>99</v>
      </c>
      <c r="G36" s="34" t="s">
        <v>100</v>
      </c>
      <c r="H36" s="34" t="s">
        <v>101</v>
      </c>
      <c r="I36" s="34" t="s">
        <v>102</v>
      </c>
      <c r="J36" s="34" t="s">
        <v>103</v>
      </c>
      <c r="K36" s="35" t="s">
        <v>104</v>
      </c>
    </row>
    <row r="37" spans="1:11">
      <c r="A37" s="26" t="s">
        <v>10</v>
      </c>
      <c r="B37" s="16">
        <f>B2/B47*1000</f>
        <v>4.7058823529411757</v>
      </c>
      <c r="C37" s="16">
        <f>C2/C47*1000</f>
        <v>3.6908881199538639</v>
      </c>
      <c r="D37" s="16">
        <f>D2/D47*1000</f>
        <v>4.1493775933609962</v>
      </c>
      <c r="E37" s="16">
        <f>E2/E47*1000</f>
        <v>4.6061722708429294</v>
      </c>
      <c r="F37" s="16">
        <f>F2/F47*1000</f>
        <v>2.9981549815498156</v>
      </c>
      <c r="G37" s="16">
        <f>G2/G47*1000</f>
        <v>5.3068758652514996</v>
      </c>
      <c r="H37" s="16">
        <f>H2/H47*1000</f>
        <v>5.7616962433740495</v>
      </c>
      <c r="I37" s="16">
        <f>I2/I47*1000</f>
        <v>5.2631578947368416</v>
      </c>
      <c r="J37" s="16">
        <f>J2/J47*1000</f>
        <v>3.1659882406151061</v>
      </c>
      <c r="K37" s="32">
        <f>K2/K47*1000</f>
        <v>4.4612982377871964</v>
      </c>
    </row>
    <row r="38" spans="1:11">
      <c r="A38" s="26" t="s">
        <v>9</v>
      </c>
      <c r="B38" s="16">
        <f>B3/B48*1000</f>
        <v>2.4112231477422181</v>
      </c>
      <c r="C38" s="16">
        <f>C3/C48*1000</f>
        <v>1.0879025239338556</v>
      </c>
      <c r="D38" s="16">
        <f>D3/D48*1000</f>
        <v>3.4759939170106451</v>
      </c>
      <c r="E38" s="16">
        <f>E3/E48*1000</f>
        <v>0.8703220191470844</v>
      </c>
      <c r="F38" s="16">
        <f>F3/F48*1000</f>
        <v>0.2175805047867711</v>
      </c>
      <c r="G38" s="16">
        <f>G3/G48*1000</f>
        <v>0.21862702229995629</v>
      </c>
      <c r="H38" s="16">
        <f>H3/H48*1000</f>
        <v>1.0919414719371041</v>
      </c>
      <c r="I38" s="16">
        <f>I3/I48*1000</f>
        <v>0.86244070720137989</v>
      </c>
      <c r="J38" s="16">
        <f>J3/J48*1000</f>
        <v>0.65402223675604976</v>
      </c>
      <c r="K38" s="32">
        <f>K3/K48*1000</f>
        <v>1.969796454366382</v>
      </c>
    </row>
    <row r="39" spans="1:11">
      <c r="A39" s="26" t="s">
        <v>8</v>
      </c>
      <c r="B39" s="16">
        <f>B4/B49*1000</f>
        <v>7.9739035882566149</v>
      </c>
      <c r="C39" s="16">
        <f>C4/C49*1000</f>
        <v>4.6436863725665303</v>
      </c>
      <c r="D39" s="16">
        <f>D4/D49*1000</f>
        <v>7.3463537000537533</v>
      </c>
      <c r="E39" s="16">
        <f>E4/E49*1000</f>
        <v>2.8515416146854391</v>
      </c>
      <c r="F39" s="16">
        <f>F4/F49*1000</f>
        <v>1.2444444444444445</v>
      </c>
      <c r="G39" s="16">
        <f>G4/G49*1000</f>
        <v>1.7593244194229416</v>
      </c>
      <c r="H39" s="16">
        <f>H4/H49*1000</f>
        <v>2.1104467112205421</v>
      </c>
      <c r="I39" s="16">
        <f>I4/I49*1000</f>
        <v>3.3444816053511706</v>
      </c>
      <c r="J39" s="16">
        <f>J4/J49*1000</f>
        <v>5.0743657042869641</v>
      </c>
      <c r="K39" s="32">
        <f>K4/K49*1000</f>
        <v>2.2652029970378114</v>
      </c>
    </row>
    <row r="40" spans="1:11">
      <c r="A40" s="26" t="s">
        <v>7</v>
      </c>
      <c r="B40" s="16">
        <f>B5/B50*1000</f>
        <v>6.369426751592357</v>
      </c>
      <c r="C40" s="16">
        <f>C5/C50*1000</f>
        <v>4.8701298701298699</v>
      </c>
      <c r="D40" s="16">
        <f>D5/D50*1000</f>
        <v>2.7573529411764706</v>
      </c>
      <c r="E40" s="16">
        <f>E5/E50*1000</f>
        <v>5.0091074681238617</v>
      </c>
      <c r="F40" s="16">
        <f>F5/F50*1000</f>
        <v>4.6990378160662338</v>
      </c>
      <c r="G40" s="16">
        <f>G5/G50*1000</f>
        <v>2.4064756070881645</v>
      </c>
      <c r="H40" s="16">
        <f>H5/H50*1000</f>
        <v>2.1390374331550803</v>
      </c>
      <c r="I40" s="16">
        <f>I5/I50*1000</f>
        <v>3.6001694197373992</v>
      </c>
      <c r="J40" s="16">
        <f>J5/J50*1000</f>
        <v>2.3060796645702308</v>
      </c>
      <c r="K40" s="32">
        <f>K5/K50*1000</f>
        <v>3.911879761169446</v>
      </c>
    </row>
    <row r="41" spans="1:11">
      <c r="A41" s="26" t="s">
        <v>6</v>
      </c>
      <c r="B41" s="16">
        <f>B6/B51*1000</f>
        <v>9.5162569389373513</v>
      </c>
      <c r="C41" s="16">
        <f>C6/C51*1000</f>
        <v>2.1220159151193632</v>
      </c>
      <c r="D41" s="16">
        <f>D6/D51*1000</f>
        <v>2.1225789334040859</v>
      </c>
      <c r="E41" s="16">
        <f>E6/E51*1000</f>
        <v>1.3280212483399734</v>
      </c>
      <c r="F41" s="16">
        <f>F6/F51*1000</f>
        <v>1.3206550449022716</v>
      </c>
      <c r="G41" s="16">
        <f>G6/G51*1000</f>
        <v>0.79936051159072741</v>
      </c>
      <c r="H41" s="16">
        <f>H6/H51*1000</f>
        <v>1.6085790884718498</v>
      </c>
      <c r="I41" s="16">
        <f>I6/I51*1000</f>
        <v>1.6120365394948952</v>
      </c>
      <c r="J41" s="16">
        <f>J6/J51*1000</f>
        <v>1.881720430107527</v>
      </c>
      <c r="K41" s="32">
        <f>K6/K51*1000</f>
        <v>2.4102838778789502</v>
      </c>
    </row>
    <row r="42" spans="1:11">
      <c r="A42" s="26" t="s">
        <v>5</v>
      </c>
      <c r="B42" s="16">
        <f>B7/B52*1000</f>
        <v>1.0559662090813093</v>
      </c>
      <c r="C42" s="16">
        <f>C7/C52*1000</f>
        <v>0.92690677966101698</v>
      </c>
      <c r="D42" s="16">
        <f>D7/D52*1000</f>
        <v>0.67096081588835221</v>
      </c>
      <c r="E42" s="16">
        <f>E7/E52*1000</f>
        <v>0.67358210965916743</v>
      </c>
      <c r="F42" s="16">
        <f>F7/F52*1000</f>
        <v>0.95380842076577199</v>
      </c>
      <c r="G42" s="16">
        <f>G7/G52*1000</f>
        <v>1.0985992859104641</v>
      </c>
      <c r="H42" s="16">
        <f>H7/H52*1000</f>
        <v>1.1069600110696001</v>
      </c>
      <c r="I42" s="16">
        <f>I7/I52*1000</f>
        <v>1.3991884706870015</v>
      </c>
      <c r="J42" s="16">
        <f>J7/J52*1000</f>
        <v>0.98870056497175141</v>
      </c>
      <c r="K42" s="32">
        <f>K7/K52*1000</f>
        <v>2.2762839664248111</v>
      </c>
    </row>
    <row r="43" spans="1:11">
      <c r="A43" s="29" t="s">
        <v>4</v>
      </c>
      <c r="B43" s="36">
        <f>B8/B53*1000</f>
        <v>7.3765234124438743</v>
      </c>
      <c r="C43" s="36">
        <f>C8/C53*1000</f>
        <v>7.2877059569074776</v>
      </c>
      <c r="D43" s="36">
        <f>D8/D53*1000</f>
        <v>4.3063672716087353</v>
      </c>
      <c r="E43" s="36">
        <f>E8/E53*1000</f>
        <v>7.7565632458233891</v>
      </c>
      <c r="F43" s="36">
        <f>F8/F53*1000</f>
        <v>4.9346879535558781</v>
      </c>
      <c r="G43" s="36">
        <f>G8/G53*1000</f>
        <v>5.3916004540295122</v>
      </c>
      <c r="H43" s="36">
        <f>H8/H53*1000</f>
        <v>3.5901684617508973</v>
      </c>
      <c r="I43" s="36">
        <f>I8/I53*1000</f>
        <v>5.0357805459846272</v>
      </c>
      <c r="J43" s="36">
        <f>J8/J53*1000</f>
        <v>3.3670033670033668</v>
      </c>
      <c r="K43" s="37">
        <f>K8/K53*1000</f>
        <v>3.8441824705279344</v>
      </c>
    </row>
    <row r="46" spans="1:11">
      <c r="A46" s="46" t="s">
        <v>83</v>
      </c>
      <c r="B46" s="45" t="s">
        <v>95</v>
      </c>
      <c r="C46" s="45" t="s">
        <v>96</v>
      </c>
      <c r="D46" s="45" t="s">
        <v>97</v>
      </c>
      <c r="E46" s="45" t="s">
        <v>98</v>
      </c>
      <c r="F46" s="45" t="s">
        <v>99</v>
      </c>
      <c r="G46" s="45" t="s">
        <v>100</v>
      </c>
      <c r="H46" s="45" t="s">
        <v>101</v>
      </c>
      <c r="I46" s="45" t="s">
        <v>102</v>
      </c>
      <c r="J46" s="45" t="s">
        <v>103</v>
      </c>
      <c r="K46" s="45" t="s">
        <v>104</v>
      </c>
    </row>
    <row r="47" spans="1:11">
      <c r="A47" t="s">
        <v>10</v>
      </c>
      <c r="B47">
        <v>4250</v>
      </c>
      <c r="C47">
        <v>4335</v>
      </c>
      <c r="D47">
        <v>4338</v>
      </c>
      <c r="E47">
        <v>4342</v>
      </c>
      <c r="F47">
        <v>4336</v>
      </c>
      <c r="G47">
        <v>4334</v>
      </c>
      <c r="H47">
        <v>4339</v>
      </c>
      <c r="I47">
        <v>4370</v>
      </c>
      <c r="J47">
        <v>4422</v>
      </c>
      <c r="K47">
        <v>4483</v>
      </c>
    </row>
    <row r="48" spans="1:11">
      <c r="A48" t="s">
        <v>9</v>
      </c>
      <c r="B48">
        <v>4562</v>
      </c>
      <c r="C48">
        <v>4596</v>
      </c>
      <c r="D48">
        <v>4603</v>
      </c>
      <c r="E48">
        <v>4596</v>
      </c>
      <c r="F48">
        <v>4596</v>
      </c>
      <c r="G48">
        <v>4574</v>
      </c>
      <c r="H48">
        <v>4579</v>
      </c>
      <c r="I48">
        <v>4638</v>
      </c>
      <c r="J48">
        <v>4587</v>
      </c>
      <c r="K48">
        <v>4569</v>
      </c>
    </row>
    <row r="49" spans="1:11">
      <c r="A49" t="s">
        <v>8</v>
      </c>
      <c r="B49">
        <v>5518</v>
      </c>
      <c r="C49">
        <v>5599</v>
      </c>
      <c r="D49">
        <v>5581</v>
      </c>
      <c r="E49">
        <v>5611</v>
      </c>
      <c r="F49">
        <v>5625</v>
      </c>
      <c r="G49">
        <v>5684</v>
      </c>
      <c r="H49">
        <v>5686</v>
      </c>
      <c r="I49">
        <v>5681</v>
      </c>
      <c r="J49">
        <v>5715</v>
      </c>
      <c r="K49">
        <v>5739</v>
      </c>
    </row>
    <row r="50" spans="1:11">
      <c r="A50" t="s">
        <v>7</v>
      </c>
      <c r="B50">
        <v>4239</v>
      </c>
      <c r="C50">
        <v>4312</v>
      </c>
      <c r="D50">
        <v>4352</v>
      </c>
      <c r="E50">
        <v>4392</v>
      </c>
      <c r="F50">
        <v>4469</v>
      </c>
      <c r="G50">
        <v>4571</v>
      </c>
      <c r="H50">
        <v>4675</v>
      </c>
      <c r="I50">
        <v>4722</v>
      </c>
      <c r="J50">
        <v>4770</v>
      </c>
      <c r="K50">
        <v>4857</v>
      </c>
    </row>
    <row r="51" spans="1:11">
      <c r="A51" t="s">
        <v>6</v>
      </c>
      <c r="B51">
        <v>3783</v>
      </c>
      <c r="C51">
        <v>3770</v>
      </c>
      <c r="D51">
        <v>3769</v>
      </c>
      <c r="E51">
        <v>3765</v>
      </c>
      <c r="F51">
        <v>3786</v>
      </c>
      <c r="G51">
        <v>3753</v>
      </c>
      <c r="H51">
        <v>3730</v>
      </c>
      <c r="I51">
        <v>3722</v>
      </c>
      <c r="J51">
        <v>3720</v>
      </c>
      <c r="K51">
        <v>3734</v>
      </c>
    </row>
    <row r="52" spans="1:11">
      <c r="A52" t="s">
        <v>5</v>
      </c>
      <c r="B52">
        <v>7576</v>
      </c>
      <c r="C52">
        <v>7552</v>
      </c>
      <c r="D52">
        <v>7452</v>
      </c>
      <c r="E52">
        <v>7423</v>
      </c>
      <c r="F52">
        <v>7339</v>
      </c>
      <c r="G52">
        <v>7282</v>
      </c>
      <c r="H52">
        <v>7227</v>
      </c>
      <c r="I52">
        <v>7147</v>
      </c>
      <c r="J52">
        <v>7080</v>
      </c>
      <c r="K52">
        <v>7029</v>
      </c>
    </row>
    <row r="53" spans="1:11">
      <c r="A53" t="s">
        <v>4</v>
      </c>
      <c r="B53">
        <v>3118</v>
      </c>
      <c r="C53">
        <v>3156</v>
      </c>
      <c r="D53">
        <v>3251</v>
      </c>
      <c r="E53">
        <v>3352</v>
      </c>
      <c r="F53">
        <v>3445</v>
      </c>
      <c r="G53">
        <v>3524</v>
      </c>
      <c r="H53">
        <v>3621</v>
      </c>
      <c r="I53">
        <v>3773</v>
      </c>
      <c r="J53">
        <v>3861</v>
      </c>
      <c r="K53">
        <v>3902</v>
      </c>
    </row>
    <row r="58" spans="1:11" ht="30" customHeight="1"/>
  </sheetData>
  <pageMargins left="0.7" right="0.7" top="0.78740157499999996" bottom="0.78740157499999996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2205-0B95-46CF-9441-C77F3D85494B}">
  <dimension ref="A1:K37"/>
  <sheetViews>
    <sheetView workbookViewId="0">
      <selection activeCell="A13" sqref="A13:XFD13"/>
    </sheetView>
  </sheetViews>
  <sheetFormatPr defaultRowHeight="14.5"/>
  <cols>
    <col min="1" max="1" width="32.36328125" customWidth="1"/>
    <col min="2" max="2" width="26.1796875" bestFit="1" customWidth="1"/>
    <col min="3" max="3" width="18.54296875" bestFit="1" customWidth="1"/>
    <col min="4" max="4" width="20.90625" customWidth="1"/>
    <col min="5" max="5" width="16.6328125" customWidth="1"/>
    <col min="6" max="6" width="13.08984375" customWidth="1"/>
    <col min="7" max="7" width="18.36328125" customWidth="1"/>
    <col min="9" max="9" width="10.54296875" customWidth="1"/>
    <col min="10" max="10" width="25.453125" bestFit="1" customWidth="1"/>
    <col min="11" max="11" width="10.54296875" customWidth="1"/>
    <col min="13" max="13" width="10.54296875" customWidth="1"/>
    <col min="14" max="14" width="35.26953125" customWidth="1"/>
    <col min="15" max="15" width="10.54296875" customWidth="1"/>
    <col min="16" max="16" width="23.7265625" customWidth="1"/>
  </cols>
  <sheetData>
    <row r="1" spans="1:11" s="109" customFormat="1" ht="49" customHeight="1">
      <c r="A1" s="108" t="s">
        <v>79</v>
      </c>
      <c r="B1" s="55" t="s">
        <v>82</v>
      </c>
      <c r="C1" s="55" t="s">
        <v>81</v>
      </c>
      <c r="D1" s="55" t="s">
        <v>80</v>
      </c>
      <c r="F1" s="55" t="s">
        <v>106</v>
      </c>
      <c r="G1" s="107" t="s">
        <v>62</v>
      </c>
      <c r="I1" s="55" t="s">
        <v>106</v>
      </c>
      <c r="J1" s="55" t="s">
        <v>71</v>
      </c>
      <c r="K1" s="55" t="s">
        <v>70</v>
      </c>
    </row>
    <row r="2" spans="1:11">
      <c r="A2" s="50" t="s">
        <v>10</v>
      </c>
      <c r="B2" s="50">
        <v>19789</v>
      </c>
      <c r="C2" s="50">
        <v>3967</v>
      </c>
      <c r="D2" s="51">
        <f t="shared" ref="D2:D8" si="0">C2/B2*100</f>
        <v>20.046490474506037</v>
      </c>
      <c r="F2" s="11" t="s">
        <v>10</v>
      </c>
      <c r="G2" s="59" t="s">
        <v>58</v>
      </c>
      <c r="I2" s="8" t="s">
        <v>10</v>
      </c>
      <c r="J2" s="58">
        <v>9</v>
      </c>
      <c r="K2" s="54" t="s">
        <v>69</v>
      </c>
    </row>
    <row r="3" spans="1:11">
      <c r="A3" s="50" t="s">
        <v>9</v>
      </c>
      <c r="B3" s="50">
        <v>18533</v>
      </c>
      <c r="C3" s="50">
        <v>3698</v>
      </c>
      <c r="D3" s="51">
        <f t="shared" si="0"/>
        <v>19.953596287703014</v>
      </c>
      <c r="F3" s="11" t="s">
        <v>9</v>
      </c>
      <c r="G3" s="59" t="s">
        <v>56</v>
      </c>
      <c r="I3" s="11" t="s">
        <v>9</v>
      </c>
      <c r="J3" s="58">
        <v>8</v>
      </c>
      <c r="K3" s="54" t="s">
        <v>68</v>
      </c>
    </row>
    <row r="4" spans="1:11" s="46" customFormat="1" ht="29">
      <c r="A4" s="50" t="s">
        <v>8</v>
      </c>
      <c r="B4" s="50">
        <v>7464</v>
      </c>
      <c r="C4" s="50">
        <v>426</v>
      </c>
      <c r="D4" s="51">
        <f t="shared" si="0"/>
        <v>5.707395498392283</v>
      </c>
      <c r="F4" s="11" t="s">
        <v>8</v>
      </c>
      <c r="G4" s="59" t="s">
        <v>54</v>
      </c>
      <c r="I4" s="8" t="s">
        <v>8</v>
      </c>
      <c r="J4" s="58">
        <v>9</v>
      </c>
      <c r="K4" s="54" t="s">
        <v>67</v>
      </c>
    </row>
    <row r="5" spans="1:11" ht="29">
      <c r="A5" s="50" t="s">
        <v>7</v>
      </c>
      <c r="B5" s="50">
        <v>4346</v>
      </c>
      <c r="C5" s="50">
        <v>157</v>
      </c>
      <c r="D5" s="51">
        <f t="shared" si="0"/>
        <v>3.6125172572480442</v>
      </c>
      <c r="F5" s="11" t="s">
        <v>7</v>
      </c>
      <c r="G5" s="59" t="s">
        <v>52</v>
      </c>
      <c r="I5" s="8" t="s">
        <v>7</v>
      </c>
      <c r="J5" s="58">
        <v>15</v>
      </c>
      <c r="K5" s="54" t="s">
        <v>66</v>
      </c>
    </row>
    <row r="6" spans="1:11">
      <c r="A6" s="50" t="s">
        <v>6</v>
      </c>
      <c r="B6" s="50">
        <v>3039</v>
      </c>
      <c r="C6" s="50">
        <v>226</v>
      </c>
      <c r="D6" s="51">
        <f t="shared" si="0"/>
        <v>7.4366567949983544</v>
      </c>
      <c r="F6" s="11" t="s">
        <v>6</v>
      </c>
      <c r="G6" s="59" t="s">
        <v>51</v>
      </c>
      <c r="I6" s="8" t="s">
        <v>6</v>
      </c>
      <c r="J6" s="58">
        <v>5</v>
      </c>
      <c r="K6" s="54" t="s">
        <v>65</v>
      </c>
    </row>
    <row r="7" spans="1:11">
      <c r="A7" s="50" t="s">
        <v>5</v>
      </c>
      <c r="B7" s="50">
        <v>7455</v>
      </c>
      <c r="C7" s="50">
        <v>871</v>
      </c>
      <c r="D7" s="51">
        <f t="shared" si="0"/>
        <v>11.683433936955064</v>
      </c>
      <c r="F7" s="11" t="s">
        <v>5</v>
      </c>
      <c r="G7" s="59" t="s">
        <v>50</v>
      </c>
      <c r="I7" s="8" t="s">
        <v>5</v>
      </c>
      <c r="J7" s="58">
        <v>7</v>
      </c>
      <c r="K7" s="54" t="s">
        <v>64</v>
      </c>
    </row>
    <row r="8" spans="1:11">
      <c r="A8" s="52" t="s">
        <v>4</v>
      </c>
      <c r="B8" s="52">
        <v>4562</v>
      </c>
      <c r="C8" s="52">
        <v>244</v>
      </c>
      <c r="D8" s="53">
        <f t="shared" si="0"/>
        <v>5.3485313459009207</v>
      </c>
      <c r="F8" s="61" t="s">
        <v>4</v>
      </c>
      <c r="G8" s="62" t="s">
        <v>49</v>
      </c>
      <c r="I8" s="56" t="s">
        <v>4</v>
      </c>
      <c r="J8" s="60">
        <v>8</v>
      </c>
      <c r="K8" s="57" t="s">
        <v>63</v>
      </c>
    </row>
    <row r="10" spans="1:11">
      <c r="A10" t="s">
        <v>78</v>
      </c>
    </row>
    <row r="13" spans="1:11" s="109" customFormat="1" ht="29">
      <c r="A13" s="108" t="s">
        <v>77</v>
      </c>
      <c r="B13" s="79" t="s">
        <v>76</v>
      </c>
      <c r="C13" s="79" t="s">
        <v>75</v>
      </c>
      <c r="D13" s="112" t="s">
        <v>74</v>
      </c>
    </row>
    <row r="14" spans="1:11">
      <c r="A14" s="26" t="s">
        <v>10</v>
      </c>
      <c r="B14" s="5">
        <v>1893</v>
      </c>
      <c r="C14" s="5">
        <v>4339</v>
      </c>
      <c r="D14" s="32">
        <f>B14/C14*100</f>
        <v>43.627563954828304</v>
      </c>
    </row>
    <row r="15" spans="1:11">
      <c r="A15" s="26" t="s">
        <v>9</v>
      </c>
      <c r="B15" s="5">
        <v>2441</v>
      </c>
      <c r="C15" s="5">
        <v>4579</v>
      </c>
      <c r="D15" s="32">
        <f>B15/C15*100</f>
        <v>53.308582659969431</v>
      </c>
    </row>
    <row r="16" spans="1:11">
      <c r="A16" s="26" t="s">
        <v>8</v>
      </c>
      <c r="B16" s="5" t="s">
        <v>73</v>
      </c>
      <c r="C16" s="5"/>
      <c r="D16" s="32"/>
    </row>
    <row r="17" spans="1:4">
      <c r="A17" s="26" t="s">
        <v>7</v>
      </c>
      <c r="B17" s="5" t="s">
        <v>73</v>
      </c>
      <c r="C17" s="5"/>
      <c r="D17" s="32"/>
    </row>
    <row r="18" spans="1:4" ht="44.5" customHeight="1">
      <c r="A18" s="26" t="s">
        <v>6</v>
      </c>
      <c r="B18" s="5" t="s">
        <v>73</v>
      </c>
      <c r="C18" s="5"/>
      <c r="D18" s="32"/>
    </row>
    <row r="19" spans="1:4">
      <c r="A19" s="26" t="s">
        <v>5</v>
      </c>
      <c r="B19" s="5">
        <v>853</v>
      </c>
      <c r="C19" s="5">
        <v>7227</v>
      </c>
      <c r="D19" s="32">
        <f>B19/C19*100</f>
        <v>11.802961118029613</v>
      </c>
    </row>
    <row r="20" spans="1:4">
      <c r="A20" s="29" t="s">
        <v>4</v>
      </c>
      <c r="B20" s="49">
        <v>177</v>
      </c>
      <c r="C20" s="49">
        <v>3013</v>
      </c>
      <c r="D20" s="37">
        <f>B20/C20*100</f>
        <v>5.8745436442084307</v>
      </c>
    </row>
    <row r="22" spans="1:4">
      <c r="A22" t="s">
        <v>72</v>
      </c>
    </row>
    <row r="35" spans="4:5">
      <c r="D35" s="15"/>
    </row>
    <row r="37" spans="4:5">
      <c r="E37" s="15"/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646B-B6AF-4BF6-A852-5F7DE7E7A538}">
  <dimension ref="A1:H60"/>
  <sheetViews>
    <sheetView workbookViewId="0">
      <selection activeCell="G26" sqref="G26"/>
    </sheetView>
  </sheetViews>
  <sheetFormatPr defaultRowHeight="14.5"/>
  <cols>
    <col min="1" max="1" width="29.08984375" customWidth="1"/>
    <col min="2" max="2" width="23.1796875" customWidth="1"/>
    <col min="3" max="3" width="26.1796875" customWidth="1"/>
    <col min="4" max="4" width="26.7265625" customWidth="1"/>
    <col min="5" max="6" width="9.7265625" bestFit="1" customWidth="1"/>
    <col min="7" max="7" width="19.90625" customWidth="1"/>
    <col min="8" max="8" width="14.08984375" customWidth="1"/>
  </cols>
  <sheetData>
    <row r="1" spans="1:8">
      <c r="A1" s="33" t="s">
        <v>21</v>
      </c>
      <c r="B1" s="64" t="s">
        <v>16</v>
      </c>
      <c r="C1" s="64" t="s">
        <v>15</v>
      </c>
      <c r="D1" s="34" t="s">
        <v>102</v>
      </c>
      <c r="E1" s="34" t="s">
        <v>103</v>
      </c>
      <c r="F1" s="34" t="s">
        <v>104</v>
      </c>
      <c r="G1" s="65" t="s">
        <v>20</v>
      </c>
      <c r="H1" s="28" t="s">
        <v>19</v>
      </c>
    </row>
    <row r="2" spans="1:8">
      <c r="A2" s="26" t="s">
        <v>10</v>
      </c>
      <c r="B2" s="5">
        <v>4370</v>
      </c>
      <c r="C2" s="5">
        <v>4422</v>
      </c>
      <c r="D2" s="6">
        <v>66029.440000000002</v>
      </c>
      <c r="E2" s="6">
        <v>71441.97</v>
      </c>
      <c r="F2" s="6">
        <v>76837</v>
      </c>
      <c r="G2" s="7">
        <f t="shared" ref="G2:G8" si="0">SUM(D2:F2)/3</f>
        <v>71436.136666666673</v>
      </c>
      <c r="H2" s="63">
        <f t="shared" ref="H2:H8" si="1">G2/C2</f>
        <v>16.154712045831449</v>
      </c>
    </row>
    <row r="3" spans="1:8">
      <c r="A3" s="26" t="s">
        <v>9</v>
      </c>
      <c r="B3" s="5">
        <v>4638</v>
      </c>
      <c r="C3" s="5">
        <v>4587</v>
      </c>
      <c r="D3" s="6">
        <v>85416.43</v>
      </c>
      <c r="E3" s="6">
        <v>94361.22</v>
      </c>
      <c r="F3" s="6">
        <v>99370</v>
      </c>
      <c r="G3" s="7">
        <f>SUM(D3:F3)/3</f>
        <v>93049.216666666674</v>
      </c>
      <c r="H3" s="63">
        <f t="shared" si="1"/>
        <v>20.285418937577212</v>
      </c>
    </row>
    <row r="4" spans="1:8">
      <c r="A4" s="26" t="s">
        <v>8</v>
      </c>
      <c r="B4" s="5">
        <v>5681</v>
      </c>
      <c r="C4" s="5">
        <v>5715</v>
      </c>
      <c r="D4" s="6">
        <v>85165.06</v>
      </c>
      <c r="E4" s="6">
        <v>91520.960000000006</v>
      </c>
      <c r="F4" s="6">
        <v>98987</v>
      </c>
      <c r="G4" s="7">
        <f t="shared" si="0"/>
        <v>91891.006666666668</v>
      </c>
      <c r="H4" s="63">
        <f t="shared" si="1"/>
        <v>16.078916302128899</v>
      </c>
    </row>
    <row r="5" spans="1:8">
      <c r="A5" s="26" t="s">
        <v>7</v>
      </c>
      <c r="B5" s="5">
        <v>4722</v>
      </c>
      <c r="C5" s="5">
        <v>4770</v>
      </c>
      <c r="D5" s="6">
        <v>74113.47</v>
      </c>
      <c r="E5" s="6">
        <v>81211.259999999995</v>
      </c>
      <c r="F5" s="6">
        <v>85735</v>
      </c>
      <c r="G5" s="7">
        <f t="shared" si="0"/>
        <v>80353.243333333332</v>
      </c>
      <c r="H5" s="63">
        <f t="shared" si="1"/>
        <v>16.845543675751223</v>
      </c>
    </row>
    <row r="6" spans="1:8">
      <c r="A6" s="26" t="s">
        <v>6</v>
      </c>
      <c r="B6" s="5">
        <v>3722</v>
      </c>
      <c r="C6" s="5">
        <v>3720</v>
      </c>
      <c r="D6" s="6">
        <v>60949.2</v>
      </c>
      <c r="E6" s="6">
        <v>64752.22</v>
      </c>
      <c r="F6" s="6">
        <v>71116</v>
      </c>
      <c r="G6" s="7">
        <f t="shared" si="0"/>
        <v>65605.806666666656</v>
      </c>
      <c r="H6" s="63">
        <f t="shared" si="1"/>
        <v>17.635969534050176</v>
      </c>
    </row>
    <row r="7" spans="1:8">
      <c r="A7" s="26" t="s">
        <v>5</v>
      </c>
      <c r="B7" s="5">
        <v>7147</v>
      </c>
      <c r="C7" s="5">
        <v>7080</v>
      </c>
      <c r="D7" s="6">
        <v>109574.17</v>
      </c>
      <c r="E7" s="6">
        <v>122030.89</v>
      </c>
      <c r="F7" s="6">
        <v>128721</v>
      </c>
      <c r="G7" s="7">
        <f t="shared" si="0"/>
        <v>120108.68666666666</v>
      </c>
      <c r="H7" s="63">
        <f t="shared" si="1"/>
        <v>16.964503766478341</v>
      </c>
    </row>
    <row r="8" spans="1:8">
      <c r="A8" s="29" t="s">
        <v>4</v>
      </c>
      <c r="B8" s="49">
        <v>3773</v>
      </c>
      <c r="C8" s="49">
        <v>3861</v>
      </c>
      <c r="D8" s="66">
        <v>54105.54</v>
      </c>
      <c r="E8" s="66">
        <v>62018.32</v>
      </c>
      <c r="F8" s="66">
        <v>72115</v>
      </c>
      <c r="G8" s="67">
        <f t="shared" si="0"/>
        <v>62746.28666666666</v>
      </c>
      <c r="H8" s="68">
        <f t="shared" si="1"/>
        <v>16.251304497971162</v>
      </c>
    </row>
    <row r="9" spans="1:8">
      <c r="A9" s="4" t="s">
        <v>3</v>
      </c>
      <c r="H9" s="9"/>
    </row>
    <row r="10" spans="1:8">
      <c r="H10" s="9"/>
    </row>
    <row r="11" spans="1:8">
      <c r="A11" s="33" t="s">
        <v>18</v>
      </c>
      <c r="B11" s="69" t="s">
        <v>16</v>
      </c>
      <c r="C11" s="69" t="s">
        <v>15</v>
      </c>
      <c r="D11" s="69" t="s">
        <v>102</v>
      </c>
      <c r="E11" s="69" t="s">
        <v>103</v>
      </c>
      <c r="F11" s="69" t="s">
        <v>104</v>
      </c>
      <c r="G11" s="48" t="s">
        <v>94</v>
      </c>
      <c r="H11" s="70" t="s">
        <v>105</v>
      </c>
    </row>
    <row r="12" spans="1:8">
      <c r="A12" s="31" t="s">
        <v>10</v>
      </c>
      <c r="B12" s="8">
        <v>4370</v>
      </c>
      <c r="C12" s="8">
        <v>4422</v>
      </c>
      <c r="D12" s="71">
        <v>38616</v>
      </c>
      <c r="E12" s="71">
        <v>11752</v>
      </c>
      <c r="F12" s="71">
        <v>23113</v>
      </c>
      <c r="G12" s="72">
        <f t="shared" ref="G12:G18" si="2">SUM(D12:F12)/3</f>
        <v>24493.666666666668</v>
      </c>
      <c r="H12" s="73">
        <f t="shared" ref="H12:H18" si="3">G12/C12</f>
        <v>5.5390471883009198</v>
      </c>
    </row>
    <row r="13" spans="1:8">
      <c r="A13" s="31" t="s">
        <v>9</v>
      </c>
      <c r="B13" s="8">
        <v>4638</v>
      </c>
      <c r="C13" s="8">
        <v>4587</v>
      </c>
      <c r="D13" s="71">
        <v>27172</v>
      </c>
      <c r="E13" s="71">
        <v>60531</v>
      </c>
      <c r="F13" s="71">
        <v>46875</v>
      </c>
      <c r="G13" s="72">
        <f t="shared" si="2"/>
        <v>44859.333333333336</v>
      </c>
      <c r="H13" s="73">
        <f t="shared" si="3"/>
        <v>9.7796671753506299</v>
      </c>
    </row>
    <row r="14" spans="1:8">
      <c r="A14" s="31" t="s">
        <v>8</v>
      </c>
      <c r="B14" s="8">
        <v>5681</v>
      </c>
      <c r="C14" s="8">
        <v>5715</v>
      </c>
      <c r="D14" s="71">
        <v>48497</v>
      </c>
      <c r="E14" s="71">
        <v>105964</v>
      </c>
      <c r="F14" s="71">
        <v>44583</v>
      </c>
      <c r="G14" s="72">
        <f t="shared" si="2"/>
        <v>66348</v>
      </c>
      <c r="H14" s="73">
        <f t="shared" si="3"/>
        <v>11.609448818897638</v>
      </c>
    </row>
    <row r="15" spans="1:8">
      <c r="A15" s="31" t="s">
        <v>7</v>
      </c>
      <c r="B15" s="8">
        <v>4722</v>
      </c>
      <c r="C15" s="8">
        <v>4770</v>
      </c>
      <c r="D15" s="71">
        <v>30713</v>
      </c>
      <c r="E15" s="71">
        <v>26786</v>
      </c>
      <c r="F15" s="71">
        <v>41916</v>
      </c>
      <c r="G15" s="72">
        <f t="shared" si="2"/>
        <v>33138.333333333336</v>
      </c>
      <c r="H15" s="73">
        <f t="shared" si="3"/>
        <v>6.9472396925227118</v>
      </c>
    </row>
    <row r="16" spans="1:8">
      <c r="A16" s="31" t="s">
        <v>6</v>
      </c>
      <c r="B16" s="8">
        <v>3722</v>
      </c>
      <c r="C16" s="8">
        <v>3720</v>
      </c>
      <c r="D16" s="71">
        <v>13546</v>
      </c>
      <c r="E16" s="71">
        <v>41154</v>
      </c>
      <c r="F16" s="71">
        <v>32130</v>
      </c>
      <c r="G16" s="72">
        <f t="shared" si="2"/>
        <v>28943.333333333332</v>
      </c>
      <c r="H16" s="73">
        <f t="shared" si="3"/>
        <v>7.7804659498207878</v>
      </c>
    </row>
    <row r="17" spans="1:8">
      <c r="A17" s="31" t="s">
        <v>5</v>
      </c>
      <c r="B17" s="8">
        <v>7147</v>
      </c>
      <c r="C17" s="8">
        <v>7080</v>
      </c>
      <c r="D17" s="71">
        <v>19810</v>
      </c>
      <c r="E17" s="71">
        <v>24500</v>
      </c>
      <c r="F17" s="71">
        <v>114116</v>
      </c>
      <c r="G17" s="72">
        <f t="shared" si="2"/>
        <v>52808.666666666664</v>
      </c>
      <c r="H17" s="73">
        <f t="shared" si="3"/>
        <v>7.4588512241054614</v>
      </c>
    </row>
    <row r="18" spans="1:8">
      <c r="A18" s="74" t="s">
        <v>4</v>
      </c>
      <c r="B18" s="56">
        <v>3773</v>
      </c>
      <c r="C18" s="56">
        <v>3861</v>
      </c>
      <c r="D18" s="75">
        <v>41516</v>
      </c>
      <c r="E18" s="75">
        <v>35215</v>
      </c>
      <c r="F18" s="75">
        <v>67339</v>
      </c>
      <c r="G18" s="76">
        <f t="shared" si="2"/>
        <v>48023.333333333336</v>
      </c>
      <c r="H18" s="77">
        <f t="shared" si="3"/>
        <v>12.438055771389106</v>
      </c>
    </row>
    <row r="19" spans="1:8">
      <c r="A19" s="4" t="s">
        <v>14</v>
      </c>
    </row>
    <row r="22" spans="1:8">
      <c r="A22" s="78" t="s">
        <v>17</v>
      </c>
      <c r="B22" s="79" t="s">
        <v>16</v>
      </c>
      <c r="C22" s="79" t="s">
        <v>15</v>
      </c>
      <c r="D22" s="80" t="s">
        <v>102</v>
      </c>
      <c r="E22" s="81" t="s">
        <v>103</v>
      </c>
    </row>
    <row r="23" spans="1:8">
      <c r="A23" s="82" t="s">
        <v>10</v>
      </c>
      <c r="B23" s="83">
        <v>4370</v>
      </c>
      <c r="C23" s="83">
        <v>4422</v>
      </c>
      <c r="D23" s="84">
        <v>-1383.43</v>
      </c>
      <c r="E23" s="85">
        <v>16932.080000000002</v>
      </c>
    </row>
    <row r="24" spans="1:8">
      <c r="A24" s="82" t="s">
        <v>9</v>
      </c>
      <c r="B24" s="83">
        <v>4638</v>
      </c>
      <c r="C24" s="83">
        <v>4587</v>
      </c>
      <c r="D24" s="84">
        <v>10919.51</v>
      </c>
      <c r="E24" s="85">
        <v>-16910.439999999999</v>
      </c>
    </row>
    <row r="25" spans="1:8">
      <c r="A25" s="82" t="s">
        <v>8</v>
      </c>
      <c r="B25" s="83">
        <v>5681</v>
      </c>
      <c r="C25" s="83">
        <v>5715</v>
      </c>
      <c r="D25" s="84">
        <v>13838.78</v>
      </c>
      <c r="E25" s="85">
        <v>-36194.78</v>
      </c>
    </row>
    <row r="26" spans="1:8">
      <c r="A26" s="82" t="s">
        <v>7</v>
      </c>
      <c r="B26" s="83">
        <v>4722</v>
      </c>
      <c r="C26" s="83">
        <v>4770</v>
      </c>
      <c r="D26" s="84">
        <v>5032.8</v>
      </c>
      <c r="E26" s="85">
        <v>-1464.87</v>
      </c>
    </row>
    <row r="27" spans="1:8">
      <c r="A27" s="82" t="s">
        <v>6</v>
      </c>
      <c r="B27" s="83">
        <v>3722</v>
      </c>
      <c r="C27" s="83">
        <v>3720</v>
      </c>
      <c r="D27" s="84">
        <v>3696.1</v>
      </c>
      <c r="E27" s="85">
        <v>-13031.82</v>
      </c>
    </row>
    <row r="28" spans="1:8">
      <c r="A28" s="82" t="s">
        <v>5</v>
      </c>
      <c r="B28" s="83">
        <v>7147</v>
      </c>
      <c r="C28" s="83">
        <v>7080</v>
      </c>
      <c r="D28" s="84">
        <v>12844.34</v>
      </c>
      <c r="E28" s="85">
        <v>8426.1299999999992</v>
      </c>
    </row>
    <row r="29" spans="1:8">
      <c r="A29" s="86" t="s">
        <v>4</v>
      </c>
      <c r="B29" s="87">
        <v>3773</v>
      </c>
      <c r="C29" s="87">
        <v>3861</v>
      </c>
      <c r="D29" s="88">
        <v>-7752.06</v>
      </c>
      <c r="E29" s="89">
        <v>37409.22</v>
      </c>
    </row>
    <row r="30" spans="1:8">
      <c r="A30" s="4" t="s">
        <v>14</v>
      </c>
    </row>
    <row r="32" spans="1:8">
      <c r="A32" s="25" t="s">
        <v>48</v>
      </c>
      <c r="B32" s="50" t="s">
        <v>47</v>
      </c>
      <c r="C32" s="50" t="s">
        <v>46</v>
      </c>
      <c r="D32" s="92" t="s">
        <v>45</v>
      </c>
    </row>
    <row r="33" spans="1:4">
      <c r="A33" s="13" t="s">
        <v>10</v>
      </c>
      <c r="B33" s="8">
        <v>1156</v>
      </c>
      <c r="C33" s="8">
        <v>2926</v>
      </c>
      <c r="D33" s="90">
        <f t="shared" ref="D33:D39" si="4">B33/C33</f>
        <v>0.39507860560492142</v>
      </c>
    </row>
    <row r="34" spans="1:4">
      <c r="A34" s="13" t="s">
        <v>9</v>
      </c>
      <c r="B34" s="8">
        <v>1043</v>
      </c>
      <c r="C34" s="8">
        <v>2832</v>
      </c>
      <c r="D34" s="90">
        <f t="shared" si="4"/>
        <v>0.3682909604519774</v>
      </c>
    </row>
    <row r="35" spans="1:4">
      <c r="A35" s="13" t="s">
        <v>8</v>
      </c>
      <c r="B35" s="8">
        <v>1424</v>
      </c>
      <c r="C35" s="8">
        <v>3427</v>
      </c>
      <c r="D35" s="90">
        <f t="shared" si="4"/>
        <v>0.41552378173329441</v>
      </c>
    </row>
    <row r="36" spans="1:4">
      <c r="A36" s="13" t="s">
        <v>7</v>
      </c>
      <c r="B36" s="8">
        <v>1469</v>
      </c>
      <c r="C36" s="8">
        <v>3018</v>
      </c>
      <c r="D36" s="90">
        <f t="shared" si="4"/>
        <v>0.48674618952948973</v>
      </c>
    </row>
    <row r="37" spans="1:4">
      <c r="A37" s="13" t="s">
        <v>6</v>
      </c>
      <c r="B37" s="8">
        <v>900</v>
      </c>
      <c r="C37" s="8">
        <v>2278</v>
      </c>
      <c r="D37" s="90">
        <f t="shared" si="4"/>
        <v>0.39508340649692714</v>
      </c>
    </row>
    <row r="38" spans="1:4">
      <c r="A38" s="13" t="s">
        <v>5</v>
      </c>
      <c r="B38" s="8">
        <v>1899</v>
      </c>
      <c r="C38" s="8">
        <v>4360</v>
      </c>
      <c r="D38" s="90">
        <f t="shared" si="4"/>
        <v>0.43555045871559633</v>
      </c>
    </row>
    <row r="39" spans="1:4">
      <c r="A39" s="30" t="s">
        <v>4</v>
      </c>
      <c r="B39" s="56">
        <v>1181</v>
      </c>
      <c r="C39" s="56">
        <v>2350</v>
      </c>
      <c r="D39" s="91">
        <f t="shared" si="4"/>
        <v>0.50255319148936173</v>
      </c>
    </row>
    <row r="42" spans="1:4">
      <c r="A42" t="s">
        <v>44</v>
      </c>
      <c r="B42" t="s">
        <v>43</v>
      </c>
      <c r="C42" t="s">
        <v>42</v>
      </c>
    </row>
    <row r="43" spans="1:4">
      <c r="A43" s="13" t="s">
        <v>10</v>
      </c>
      <c r="B43">
        <v>3</v>
      </c>
      <c r="C43">
        <v>7</v>
      </c>
    </row>
    <row r="44" spans="1:4">
      <c r="A44" s="13" t="s">
        <v>9</v>
      </c>
      <c r="B44">
        <v>4</v>
      </c>
      <c r="C44">
        <v>3</v>
      </c>
    </row>
    <row r="45" spans="1:4">
      <c r="A45" s="13" t="s">
        <v>8</v>
      </c>
      <c r="B45">
        <v>5</v>
      </c>
      <c r="C45">
        <v>5</v>
      </c>
    </row>
    <row r="46" spans="1:4">
      <c r="A46" s="13" t="s">
        <v>7</v>
      </c>
      <c r="B46">
        <v>6</v>
      </c>
      <c r="C46">
        <v>7</v>
      </c>
    </row>
    <row r="47" spans="1:4">
      <c r="A47" s="13" t="s">
        <v>6</v>
      </c>
      <c r="B47">
        <v>3</v>
      </c>
      <c r="C47">
        <v>6</v>
      </c>
    </row>
    <row r="48" spans="1:4">
      <c r="A48" s="13" t="s">
        <v>5</v>
      </c>
      <c r="B48">
        <v>10</v>
      </c>
      <c r="C48">
        <v>13</v>
      </c>
    </row>
    <row r="49" spans="1:4">
      <c r="A49" s="13" t="s">
        <v>4</v>
      </c>
      <c r="B49">
        <v>3</v>
      </c>
      <c r="C49">
        <v>3</v>
      </c>
    </row>
    <row r="53" spans="1:4">
      <c r="A53" s="27" t="s">
        <v>41</v>
      </c>
      <c r="B53" s="65" t="s">
        <v>40</v>
      </c>
      <c r="C53" s="28" t="s">
        <v>39</v>
      </c>
      <c r="D53" t="s">
        <v>38</v>
      </c>
    </row>
    <row r="54" spans="1:4">
      <c r="A54" s="26" t="s">
        <v>10</v>
      </c>
      <c r="B54" s="5">
        <v>6.43</v>
      </c>
      <c r="C54" s="13">
        <v>7.6</v>
      </c>
      <c r="D54" t="s">
        <v>37</v>
      </c>
    </row>
    <row r="55" spans="1:4">
      <c r="A55" s="26" t="s">
        <v>9</v>
      </c>
      <c r="B55" s="5">
        <v>7.75</v>
      </c>
      <c r="C55" s="13">
        <v>7.2</v>
      </c>
    </row>
    <row r="56" spans="1:4">
      <c r="A56" s="26" t="s">
        <v>8</v>
      </c>
      <c r="B56" s="5">
        <v>5.08</v>
      </c>
      <c r="C56" s="13">
        <v>5.4</v>
      </c>
    </row>
    <row r="57" spans="1:4">
      <c r="A57" s="26" t="s">
        <v>7</v>
      </c>
      <c r="B57" s="5">
        <v>6.71</v>
      </c>
      <c r="C57" s="13">
        <v>5.5</v>
      </c>
    </row>
    <row r="58" spans="1:4">
      <c r="A58" s="26" t="s">
        <v>6</v>
      </c>
      <c r="B58" s="5">
        <v>8.74</v>
      </c>
      <c r="C58" s="13">
        <v>5.3</v>
      </c>
    </row>
    <row r="59" spans="1:4">
      <c r="A59" s="26" t="s">
        <v>5</v>
      </c>
      <c r="B59" s="5">
        <v>5.91</v>
      </c>
      <c r="C59" s="13">
        <v>5.3</v>
      </c>
    </row>
    <row r="60" spans="1:4">
      <c r="A60" s="29" t="s">
        <v>4</v>
      </c>
      <c r="B60" s="49">
        <v>4.76</v>
      </c>
      <c r="C60" s="30">
        <v>5.4</v>
      </c>
    </row>
  </sheetData>
  <pageMargins left="0.7" right="0.7" top="0.78740157499999996" bottom="0.78740157499999996" header="0.3" footer="0.3"/>
  <ignoredErrors>
    <ignoredError sqref="G2" formulaRange="1"/>
  </ignoredErrors>
  <tableParts count="6">
    <tablePart r:id="rId1"/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4DC9-0FDB-4382-AC7F-1F764D8DDF17}">
  <dimension ref="A1:H40"/>
  <sheetViews>
    <sheetView workbookViewId="0">
      <selection activeCell="A12" sqref="A12:XFD12"/>
    </sheetView>
  </sheetViews>
  <sheetFormatPr defaultRowHeight="14.5"/>
  <cols>
    <col min="1" max="1" width="19.81640625" customWidth="1"/>
    <col min="2" max="2" width="16.26953125" customWidth="1"/>
    <col min="3" max="3" width="19.453125" customWidth="1"/>
    <col min="4" max="4" width="13.6328125" customWidth="1"/>
    <col min="5" max="5" width="10.90625" customWidth="1"/>
    <col min="6" max="6" width="14.6328125" customWidth="1"/>
    <col min="7" max="7" width="11.6328125" customWidth="1"/>
    <col min="8" max="8" width="14" customWidth="1"/>
  </cols>
  <sheetData>
    <row r="1" spans="1:7">
      <c r="A1" s="27" t="s">
        <v>13</v>
      </c>
      <c r="B1" s="65" t="s">
        <v>12</v>
      </c>
      <c r="C1" s="28" t="s">
        <v>11</v>
      </c>
    </row>
    <row r="2" spans="1:7">
      <c r="A2" s="26" t="s">
        <v>10</v>
      </c>
      <c r="B2" s="5">
        <v>0</v>
      </c>
      <c r="C2" s="13">
        <v>0</v>
      </c>
    </row>
    <row r="3" spans="1:7">
      <c r="A3" s="26" t="s">
        <v>9</v>
      </c>
      <c r="B3" s="5">
        <v>0</v>
      </c>
      <c r="C3" s="13">
        <v>0</v>
      </c>
    </row>
    <row r="4" spans="1:7">
      <c r="A4" s="26" t="s">
        <v>8</v>
      </c>
      <c r="B4" s="5">
        <v>0</v>
      </c>
      <c r="C4" s="13">
        <v>0</v>
      </c>
    </row>
    <row r="5" spans="1:7">
      <c r="A5" s="26" t="s">
        <v>7</v>
      </c>
      <c r="B5" s="5">
        <v>1</v>
      </c>
      <c r="C5" s="13">
        <v>42</v>
      </c>
    </row>
    <row r="6" spans="1:7">
      <c r="A6" s="26" t="s">
        <v>6</v>
      </c>
      <c r="B6" s="5">
        <v>0</v>
      </c>
      <c r="C6" s="13">
        <v>0</v>
      </c>
    </row>
    <row r="7" spans="1:7">
      <c r="A7" s="26" t="s">
        <v>5</v>
      </c>
      <c r="B7" s="5">
        <v>1</v>
      </c>
      <c r="C7" s="13">
        <v>246</v>
      </c>
    </row>
    <row r="8" spans="1:7">
      <c r="A8" s="29" t="s">
        <v>4</v>
      </c>
      <c r="B8" s="49">
        <v>1</v>
      </c>
      <c r="C8" s="30">
        <v>6</v>
      </c>
    </row>
    <row r="9" spans="1:7">
      <c r="A9" s="4" t="s">
        <v>3</v>
      </c>
    </row>
    <row r="11" spans="1:7">
      <c r="A11" s="12" t="s">
        <v>36</v>
      </c>
    </row>
    <row r="12" spans="1:7" s="106" customFormat="1" ht="43.5">
      <c r="A12" s="105" t="s">
        <v>106</v>
      </c>
      <c r="B12" s="110" t="s">
        <v>35</v>
      </c>
      <c r="C12" s="110" t="s">
        <v>34</v>
      </c>
      <c r="D12" s="110" t="s">
        <v>33</v>
      </c>
      <c r="E12" s="79" t="s">
        <v>32</v>
      </c>
      <c r="F12" s="110" t="s">
        <v>31</v>
      </c>
      <c r="G12" s="111" t="s">
        <v>30</v>
      </c>
    </row>
    <row r="13" spans="1:7">
      <c r="A13" s="31" t="s">
        <v>10</v>
      </c>
      <c r="B13" s="8">
        <v>2</v>
      </c>
      <c r="C13" s="8">
        <v>1</v>
      </c>
      <c r="D13" s="8">
        <v>2</v>
      </c>
      <c r="E13" s="8">
        <v>0</v>
      </c>
      <c r="F13" s="8">
        <v>0</v>
      </c>
      <c r="G13" s="47">
        <v>1</v>
      </c>
    </row>
    <row r="14" spans="1:7">
      <c r="A14" s="31" t="s">
        <v>9</v>
      </c>
      <c r="B14" s="8">
        <v>3</v>
      </c>
      <c r="C14" s="8">
        <v>2</v>
      </c>
      <c r="D14" s="8">
        <v>2</v>
      </c>
      <c r="E14" s="8">
        <v>1</v>
      </c>
      <c r="F14" s="8">
        <v>5</v>
      </c>
      <c r="G14" s="47">
        <v>2</v>
      </c>
    </row>
    <row r="15" spans="1:7">
      <c r="A15" s="31" t="s">
        <v>8</v>
      </c>
      <c r="B15" s="8">
        <v>3</v>
      </c>
      <c r="C15" s="8">
        <v>2</v>
      </c>
      <c r="D15" s="8">
        <v>2</v>
      </c>
      <c r="E15" s="8">
        <v>1</v>
      </c>
      <c r="F15" s="8">
        <v>2</v>
      </c>
      <c r="G15" s="47">
        <v>2</v>
      </c>
    </row>
    <row r="16" spans="1:7">
      <c r="A16" s="31" t="s">
        <v>7</v>
      </c>
      <c r="B16" s="8">
        <v>2</v>
      </c>
      <c r="C16" s="8">
        <v>2</v>
      </c>
      <c r="D16" s="8">
        <v>1</v>
      </c>
      <c r="E16" s="8">
        <v>1</v>
      </c>
      <c r="F16" s="8">
        <v>8</v>
      </c>
      <c r="G16" s="47">
        <v>1</v>
      </c>
    </row>
    <row r="17" spans="1:8">
      <c r="A17" s="31" t="s">
        <v>6</v>
      </c>
      <c r="B17" s="8">
        <v>2</v>
      </c>
      <c r="C17" s="8">
        <v>1</v>
      </c>
      <c r="D17" s="8">
        <v>2</v>
      </c>
      <c r="E17" s="8">
        <v>0</v>
      </c>
      <c r="F17" s="8">
        <v>0</v>
      </c>
      <c r="G17" s="47">
        <v>1</v>
      </c>
    </row>
    <row r="18" spans="1:8">
      <c r="A18" s="31" t="s">
        <v>5</v>
      </c>
      <c r="B18" s="8">
        <v>6</v>
      </c>
      <c r="C18" s="8">
        <v>2</v>
      </c>
      <c r="D18" s="8">
        <v>6</v>
      </c>
      <c r="E18" s="8">
        <v>1</v>
      </c>
      <c r="F18" s="8">
        <v>9</v>
      </c>
      <c r="G18" s="47">
        <v>3</v>
      </c>
    </row>
    <row r="19" spans="1:8">
      <c r="A19" s="74" t="s">
        <v>4</v>
      </c>
      <c r="B19" s="56">
        <v>2</v>
      </c>
      <c r="C19" s="56">
        <v>0</v>
      </c>
      <c r="D19" s="56">
        <v>3</v>
      </c>
      <c r="E19" s="56">
        <v>0</v>
      </c>
      <c r="F19" s="56">
        <v>0</v>
      </c>
      <c r="G19" s="96">
        <v>1</v>
      </c>
    </row>
    <row r="20" spans="1:8">
      <c r="A20" s="4" t="s">
        <v>3</v>
      </c>
    </row>
    <row r="22" spans="1:8">
      <c r="A22" s="27" t="s">
        <v>29</v>
      </c>
      <c r="B22" s="65" t="s">
        <v>28</v>
      </c>
      <c r="C22" s="65" t="s">
        <v>25</v>
      </c>
      <c r="D22" s="65" t="s">
        <v>102</v>
      </c>
      <c r="E22" s="65" t="s">
        <v>103</v>
      </c>
      <c r="F22" s="65" t="s">
        <v>24</v>
      </c>
      <c r="G22" s="65" t="s">
        <v>23</v>
      </c>
      <c r="H22" s="28" t="s">
        <v>22</v>
      </c>
    </row>
    <row r="23" spans="1:8">
      <c r="A23" s="26" t="s">
        <v>10</v>
      </c>
      <c r="B23" s="5">
        <v>1</v>
      </c>
      <c r="C23" s="5">
        <v>186</v>
      </c>
      <c r="D23" s="5">
        <v>143</v>
      </c>
      <c r="E23" s="5">
        <v>123</v>
      </c>
      <c r="F23" s="10">
        <f t="shared" ref="F23:F29" si="0">E23/C23*100</f>
        <v>66.129032258064512</v>
      </c>
      <c r="G23" s="10">
        <f t="shared" ref="G23:G29" si="1">D23/C23*100</f>
        <v>76.881720430107521</v>
      </c>
      <c r="H23" s="93">
        <f t="shared" ref="H23:H29" si="2">(F23+G23)/2</f>
        <v>71.505376344086017</v>
      </c>
    </row>
    <row r="24" spans="1:8">
      <c r="A24" s="26" t="s">
        <v>9</v>
      </c>
      <c r="B24" s="5">
        <v>1</v>
      </c>
      <c r="C24" s="5">
        <v>189</v>
      </c>
      <c r="D24" s="5">
        <v>177</v>
      </c>
      <c r="E24" s="5">
        <v>177</v>
      </c>
      <c r="F24" s="10">
        <f t="shared" si="0"/>
        <v>93.650793650793645</v>
      </c>
      <c r="G24" s="10">
        <f t="shared" si="1"/>
        <v>93.650793650793645</v>
      </c>
      <c r="H24" s="93">
        <f t="shared" si="2"/>
        <v>93.650793650793645</v>
      </c>
    </row>
    <row r="25" spans="1:8">
      <c r="A25" s="26" t="s">
        <v>8</v>
      </c>
      <c r="B25" s="5">
        <v>2</v>
      </c>
      <c r="C25" s="5">
        <v>249</v>
      </c>
      <c r="D25" s="5">
        <v>228</v>
      </c>
      <c r="E25" s="5">
        <v>228</v>
      </c>
      <c r="F25" s="10">
        <f t="shared" si="0"/>
        <v>91.566265060240966</v>
      </c>
      <c r="G25" s="10">
        <f t="shared" si="1"/>
        <v>91.566265060240966</v>
      </c>
      <c r="H25" s="93">
        <f t="shared" si="2"/>
        <v>91.566265060240966</v>
      </c>
    </row>
    <row r="26" spans="1:8">
      <c r="A26" s="26" t="s">
        <v>7</v>
      </c>
      <c r="B26" s="5">
        <v>1</v>
      </c>
      <c r="C26" s="5">
        <v>236</v>
      </c>
      <c r="D26" s="5">
        <v>235</v>
      </c>
      <c r="E26" s="5">
        <v>236</v>
      </c>
      <c r="F26" s="10">
        <f t="shared" si="0"/>
        <v>100</v>
      </c>
      <c r="G26" s="10">
        <f t="shared" si="1"/>
        <v>99.576271186440678</v>
      </c>
      <c r="H26" s="93">
        <f t="shared" si="2"/>
        <v>99.788135593220346</v>
      </c>
    </row>
    <row r="27" spans="1:8">
      <c r="A27" s="26" t="s">
        <v>6</v>
      </c>
      <c r="B27" s="5">
        <v>1</v>
      </c>
      <c r="C27" s="5">
        <v>144</v>
      </c>
      <c r="D27" s="5">
        <v>109</v>
      </c>
      <c r="E27" s="5">
        <v>117</v>
      </c>
      <c r="F27" s="10">
        <f t="shared" si="0"/>
        <v>81.25</v>
      </c>
      <c r="G27" s="10">
        <f t="shared" si="1"/>
        <v>75.694444444444443</v>
      </c>
      <c r="H27" s="93">
        <f t="shared" si="2"/>
        <v>78.472222222222229</v>
      </c>
    </row>
    <row r="28" spans="1:8">
      <c r="A28" s="26" t="s">
        <v>5</v>
      </c>
      <c r="B28" s="5">
        <v>1</v>
      </c>
      <c r="C28" s="5">
        <v>270</v>
      </c>
      <c r="D28" s="5">
        <v>248</v>
      </c>
      <c r="E28" s="5">
        <v>246</v>
      </c>
      <c r="F28" s="10">
        <f t="shared" si="0"/>
        <v>91.111111111111114</v>
      </c>
      <c r="G28" s="10">
        <f t="shared" si="1"/>
        <v>91.851851851851848</v>
      </c>
      <c r="H28" s="93">
        <f t="shared" si="2"/>
        <v>91.481481481481481</v>
      </c>
    </row>
    <row r="29" spans="1:8">
      <c r="A29" s="29" t="s">
        <v>4</v>
      </c>
      <c r="B29" s="49">
        <v>2</v>
      </c>
      <c r="C29" s="49">
        <v>175</v>
      </c>
      <c r="D29" s="49">
        <v>175</v>
      </c>
      <c r="E29" s="49">
        <v>173</v>
      </c>
      <c r="F29" s="94">
        <f t="shared" si="0"/>
        <v>98.857142857142861</v>
      </c>
      <c r="G29" s="94">
        <f t="shared" si="1"/>
        <v>100</v>
      </c>
      <c r="H29" s="95">
        <f t="shared" si="2"/>
        <v>99.428571428571431</v>
      </c>
    </row>
    <row r="30" spans="1:8">
      <c r="A30" s="4" t="s">
        <v>3</v>
      </c>
    </row>
    <row r="32" spans="1:8">
      <c r="A32" s="27" t="s">
        <v>27</v>
      </c>
      <c r="B32" s="65" t="s">
        <v>26</v>
      </c>
      <c r="C32" s="65" t="s">
        <v>25</v>
      </c>
      <c r="D32" s="65" t="s">
        <v>102</v>
      </c>
      <c r="E32" s="65" t="s">
        <v>103</v>
      </c>
      <c r="F32" s="65" t="s">
        <v>24</v>
      </c>
      <c r="G32" s="65" t="s">
        <v>23</v>
      </c>
      <c r="H32" s="28" t="s">
        <v>22</v>
      </c>
    </row>
    <row r="33" spans="1:8">
      <c r="A33" s="26" t="s">
        <v>10</v>
      </c>
      <c r="B33" s="5">
        <v>1</v>
      </c>
      <c r="C33" s="5">
        <v>420</v>
      </c>
      <c r="D33" s="5">
        <v>371</v>
      </c>
      <c r="E33" s="5">
        <v>365</v>
      </c>
      <c r="F33" s="10">
        <f t="shared" ref="F33:F39" si="3">E33/C33*100</f>
        <v>86.904761904761912</v>
      </c>
      <c r="G33" s="10">
        <f t="shared" ref="G33:G39" si="4">D33/C33*100</f>
        <v>88.333333333333329</v>
      </c>
      <c r="H33" s="93">
        <f t="shared" ref="H33:H39" si="5">(F33+G33)/2</f>
        <v>87.61904761904762</v>
      </c>
    </row>
    <row r="34" spans="1:8">
      <c r="A34" s="26" t="s">
        <v>9</v>
      </c>
      <c r="B34" s="5">
        <v>2</v>
      </c>
      <c r="C34" s="5">
        <v>728</v>
      </c>
      <c r="D34" s="5">
        <v>606</v>
      </c>
      <c r="E34" s="5">
        <v>615</v>
      </c>
      <c r="F34" s="10">
        <f t="shared" si="3"/>
        <v>84.478021978021971</v>
      </c>
      <c r="G34" s="10">
        <f t="shared" si="4"/>
        <v>83.241758241758248</v>
      </c>
      <c r="H34" s="93">
        <f t="shared" si="5"/>
        <v>83.859890109890102</v>
      </c>
    </row>
    <row r="35" spans="1:8">
      <c r="A35" s="26" t="s">
        <v>8</v>
      </c>
      <c r="B35" s="5">
        <v>1</v>
      </c>
      <c r="C35" s="5">
        <v>675</v>
      </c>
      <c r="D35" s="5">
        <v>399</v>
      </c>
      <c r="E35" s="5">
        <v>453</v>
      </c>
      <c r="F35" s="10">
        <f t="shared" si="3"/>
        <v>67.111111111111114</v>
      </c>
      <c r="G35" s="10">
        <f t="shared" si="4"/>
        <v>59.111111111111114</v>
      </c>
      <c r="H35" s="93">
        <f t="shared" si="5"/>
        <v>63.111111111111114</v>
      </c>
    </row>
    <row r="36" spans="1:8">
      <c r="A36" s="26" t="s">
        <v>7</v>
      </c>
      <c r="B36" s="5">
        <v>1</v>
      </c>
      <c r="C36" s="5">
        <v>710</v>
      </c>
      <c r="D36" s="5">
        <v>642</v>
      </c>
      <c r="E36" s="5">
        <v>658</v>
      </c>
      <c r="F36" s="10">
        <f t="shared" si="3"/>
        <v>92.676056338028161</v>
      </c>
      <c r="G36" s="10">
        <f t="shared" si="4"/>
        <v>90.422535211267601</v>
      </c>
      <c r="H36" s="93">
        <f t="shared" si="5"/>
        <v>91.549295774647874</v>
      </c>
    </row>
    <row r="37" spans="1:8">
      <c r="A37" s="26" t="s">
        <v>6</v>
      </c>
      <c r="B37" s="5">
        <v>1</v>
      </c>
      <c r="C37" s="5">
        <v>530</v>
      </c>
      <c r="D37" s="5">
        <v>415</v>
      </c>
      <c r="E37" s="5">
        <v>439</v>
      </c>
      <c r="F37" s="10">
        <f t="shared" si="3"/>
        <v>82.830188679245282</v>
      </c>
      <c r="G37" s="10">
        <f t="shared" si="4"/>
        <v>78.301886792452834</v>
      </c>
      <c r="H37" s="93">
        <f t="shared" si="5"/>
        <v>80.566037735849051</v>
      </c>
    </row>
    <row r="38" spans="1:8">
      <c r="A38" s="26" t="s">
        <v>5</v>
      </c>
      <c r="B38" s="5">
        <v>3</v>
      </c>
      <c r="C38" s="5">
        <v>1300</v>
      </c>
      <c r="D38" s="5">
        <v>957</v>
      </c>
      <c r="E38" s="5">
        <v>955</v>
      </c>
      <c r="F38" s="10">
        <f t="shared" si="3"/>
        <v>73.461538461538467</v>
      </c>
      <c r="G38" s="10">
        <f t="shared" si="4"/>
        <v>73.615384615384613</v>
      </c>
      <c r="H38" s="93">
        <f t="shared" si="5"/>
        <v>73.538461538461547</v>
      </c>
    </row>
    <row r="39" spans="1:8">
      <c r="A39" s="29" t="s">
        <v>4</v>
      </c>
      <c r="B39" s="49">
        <v>2</v>
      </c>
      <c r="C39" s="49">
        <v>898</v>
      </c>
      <c r="D39" s="49">
        <v>640</v>
      </c>
      <c r="E39" s="49">
        <v>671</v>
      </c>
      <c r="F39" s="94">
        <f t="shared" si="3"/>
        <v>74.721603563474389</v>
      </c>
      <c r="G39" s="94">
        <f t="shared" si="4"/>
        <v>71.269487750556792</v>
      </c>
      <c r="H39" s="95">
        <f t="shared" si="5"/>
        <v>72.995545657015583</v>
      </c>
    </row>
    <row r="40" spans="1:8">
      <c r="A40" s="4" t="s">
        <v>14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Srovnání s okolními městy</vt:lpstr>
      <vt:lpstr>Obyvatelstvo</vt:lpstr>
      <vt:lpstr>Bydlení</vt:lpstr>
      <vt:lpstr>Doprava</vt:lpstr>
      <vt:lpstr>Ekonomika</vt:lpstr>
      <vt:lpstr>Zdravotní a sociální péče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barboram</dc:creator>
  <cp:lastModifiedBy>barboram</cp:lastModifiedBy>
  <dcterms:created xsi:type="dcterms:W3CDTF">2020-12-15T13:40:06Z</dcterms:created>
  <dcterms:modified xsi:type="dcterms:W3CDTF">2020-12-21T12:52:36Z</dcterms:modified>
</cp:coreProperties>
</file>